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00" windowHeight="13035" tabRatio="146" activeTab="0"/>
  </bookViews>
  <sheets>
    <sheet name="IMETY" sheetId="1" r:id="rId1"/>
    <sheet name="RESULTADOS IMETY" sheetId="2" r:id="rId2"/>
    <sheet name="PPTO" sheetId="3" state="hidden" r:id="rId3"/>
  </sheets>
  <definedNames>
    <definedName name="_xlnm._FilterDatabase" localSheetId="0" hidden="1">'IMETY'!$AT$13:$BG$43</definedName>
    <definedName name="_xlnm.Print_Area" localSheetId="0">'IMETY'!$B$12:$CV$43</definedName>
    <definedName name="_xlnm.Print_Titles" localSheetId="2">'PPTO'!$1:$9</definedName>
  </definedNames>
  <calcPr fullCalcOnLoad="1"/>
</workbook>
</file>

<file path=xl/sharedStrings.xml><?xml version="1.0" encoding="utf-8"?>
<sst xmlns="http://schemas.openxmlformats.org/spreadsheetml/2006/main" count="2397" uniqueCount="2010">
  <si>
    <t xml:space="preserve"> </t>
  </si>
  <si>
    <t xml:space="preserve">PROCESO DE PLANEACIÓN </t>
  </si>
  <si>
    <t>CÓDIGO</t>
  </si>
  <si>
    <t>102.42.03-07</t>
  </si>
  <si>
    <r>
      <rPr>
        <b/>
        <sz val="14"/>
        <color indexed="8"/>
        <rFont val="Arial Narrow"/>
        <family val="2"/>
      </rPr>
      <t xml:space="preserve">VERSIÓN </t>
    </r>
    <r>
      <rPr>
        <sz val="14"/>
        <color indexed="8"/>
        <rFont val="Calibri"/>
        <family val="2"/>
      </rPr>
      <t xml:space="preserve"> </t>
    </r>
  </si>
  <si>
    <t xml:space="preserve">PLAN DE ACCIÓN </t>
  </si>
  <si>
    <t>PAGINA 1</t>
  </si>
  <si>
    <r>
      <rPr>
        <b/>
        <sz val="20"/>
        <rFont val="Arial"/>
        <family val="2"/>
      </rPr>
      <t>VISIÓN:</t>
    </r>
    <r>
      <rPr>
        <sz val="20"/>
        <rFont val="Arial"/>
        <family val="2"/>
      </rPr>
      <t xml:space="preserve"> El Municipio de Yumbo al año 2019, basado en sus potencialidades de localización geográfica, plataforma empresarial, capital humano y oferta ambiental; soportado en los pilares de Educación, Cultura y Deporte,  será reconocido como un territorio de paz con oportunidades para la gente; pacifico, educador, saludable, incluyente, seguro, tolerante, equitativo, ordenado, con gobernanza, articulado regional y nacionalmente.</t>
    </r>
  </si>
  <si>
    <r>
      <rPr>
        <b/>
        <sz val="20"/>
        <rFont val="Arial"/>
        <family val="2"/>
      </rPr>
      <t xml:space="preserve">OBJETIVO GENERAL DEL PLAN DE DESARROLLO: </t>
    </r>
    <r>
      <rPr>
        <sz val="20"/>
        <rFont val="Arial"/>
        <family val="2"/>
      </rPr>
      <t>Generar las condiciones de desarrollo sustentable que permita avanzar en la construcción de un municipio pacífico, incluyente, competitivo, educador e integrado territorialmente con oportunidades para la gente.</t>
    </r>
  </si>
  <si>
    <r>
      <rPr>
        <b/>
        <sz val="20"/>
        <rFont val="Arial"/>
        <family val="2"/>
      </rPr>
      <t xml:space="preserve">LÍNEA ESTRATÉGICA: </t>
    </r>
    <r>
      <rPr>
        <sz val="20"/>
        <rFont val="Arial"/>
        <family val="2"/>
      </rPr>
      <t>Yumbo Territorio de Oportunidades para el Desarrollo Económico</t>
    </r>
  </si>
  <si>
    <r>
      <rPr>
        <b/>
        <sz val="20"/>
        <rFont val="Arial"/>
        <family val="2"/>
      </rPr>
      <t>OBJETIVO ESTRATÉGICO:</t>
    </r>
    <r>
      <rPr>
        <sz val="20"/>
        <rFont val="Arial"/>
        <family val="2"/>
      </rPr>
      <t xml:space="preserve"> Promover un desarrollo económico incluyente y sostenible que garantice la productividad, la competitividad territorial, el empleo y la integración urbano – rural.</t>
    </r>
  </si>
  <si>
    <r>
      <rPr>
        <b/>
        <sz val="20"/>
        <rFont val="Arial"/>
        <family val="2"/>
      </rPr>
      <t xml:space="preserve">ESTRATEGIA: </t>
    </r>
    <r>
      <rPr>
        <sz val="20"/>
        <rFont val="Arial"/>
        <family val="2"/>
      </rPr>
      <t>Promover nuevas oportunidades de crecimiento económico a partir del fortalecimiento del aparato productivo, la infraestructura y el desarrollo agropecuario y rural.</t>
    </r>
  </si>
  <si>
    <r>
      <rPr>
        <b/>
        <sz val="20"/>
        <rFont val="Arial"/>
        <family val="2"/>
      </rPr>
      <t xml:space="preserve">OBJETIVO ESPECIFICO: </t>
    </r>
    <r>
      <rPr>
        <sz val="20"/>
        <rFont val="Arial"/>
        <family val="2"/>
      </rPr>
      <t>Incrementar en la población Yumbeña la formación técnica en competencias laborales y en artes y oficios.</t>
    </r>
  </si>
  <si>
    <t>SECTOR</t>
  </si>
  <si>
    <t>POND %</t>
  </si>
  <si>
    <t>PROGRAMA</t>
  </si>
  <si>
    <t>SUBPROGRAMA</t>
  </si>
  <si>
    <t xml:space="preserve">META PRODUCTO </t>
  </si>
  <si>
    <t>TIPO DE META Incremento, Reducción o Mantenimiento</t>
  </si>
  <si>
    <t>INDICADORES</t>
  </si>
  <si>
    <t xml:space="preserve">ACTIVIDADES </t>
  </si>
  <si>
    <t>AVANCE %</t>
  </si>
  <si>
    <t>FECHA TERMINACIÓN DE LA ACTIVIDAD</t>
  </si>
  <si>
    <t>RESULTADO A MARZO 31 DEL 2019</t>
  </si>
  <si>
    <t>RESULTADO A JUNIO 30 DEL 2019</t>
  </si>
  <si>
    <t>RESULTADO A SEPTIEMBRE  30  DEL 2019</t>
  </si>
  <si>
    <t>RESULTADO A DICIEMBRE 31 DEL 2020</t>
  </si>
  <si>
    <t>MEDIOS DE VERIFICACIÓN</t>
  </si>
  <si>
    <t>SECRETARIA RESPONSABLE / CORRESPONSABLE (S)</t>
  </si>
  <si>
    <t>FUNCIONARIO (S) RESPONSABLE (S)</t>
  </si>
  <si>
    <t>PROYECTO</t>
  </si>
  <si>
    <t>VIABILIDAD</t>
  </si>
  <si>
    <t>RECURSOS</t>
  </si>
  <si>
    <t>OBSERVACIONES</t>
  </si>
  <si>
    <t>INDICADOR</t>
  </si>
  <si>
    <t>LÍNEA BASE 2015</t>
  </si>
  <si>
    <t>RESULTADO DEL CUATRIENIO</t>
  </si>
  <si>
    <t>CANTIDAD EJECUTADA A DIC 2016</t>
  </si>
  <si>
    <t>CANTIDAD EJECUTADA A DIC 2017</t>
  </si>
  <si>
    <t>CANTIDAD EJECUTADA A DIC 2018</t>
  </si>
  <si>
    <t>CANTIDAD PROGRAMADA DICIEMBRE 2019</t>
  </si>
  <si>
    <t>% DE EJECUCIÓN</t>
  </si>
  <si>
    <t>CANTIDAD EJECUTADA ABRIL 30</t>
  </si>
  <si>
    <t>CANTIDAD EJECUTADA JUNIO 30</t>
  </si>
  <si>
    <t>CANTIDAD EJECUTADA A AGOSTO 31</t>
  </si>
  <si>
    <t>CANTIDAD EJECUTADA A SEPTIEMBRE 30</t>
  </si>
  <si>
    <t>CANTIDAD EJECUTADA A OCTUBRE 31</t>
  </si>
  <si>
    <t>CANTIDAD EJECUTADA A NOVIEMBRE 30</t>
  </si>
  <si>
    <t>CANTIDAD EJECUTADA DICIEMBRE 31</t>
  </si>
  <si>
    <t>NOMBRE</t>
  </si>
  <si>
    <t>APROPIACIÓN INICIAL</t>
  </si>
  <si>
    <t xml:space="preserve">APROPIACIÓN DEFINITIVA </t>
  </si>
  <si>
    <t>APROPIACIÓN DEFINITIVA MARZO 31</t>
  </si>
  <si>
    <t>EJECUCIÓN DE RECURSOS A MARZO 31</t>
  </si>
  <si>
    <t>TOTAL  APROPIACIÓN META A MARZO 31</t>
  </si>
  <si>
    <t>TOTAL EJECUCIÓN META A MARZO 31</t>
  </si>
  <si>
    <t>% EJECUCIÓN META A MARZO 31</t>
  </si>
  <si>
    <t>APROPIACIÓN DEFINITIVA ABRIL 30</t>
  </si>
  <si>
    <t xml:space="preserve">EJECUCIÓN DE RECURSOS ABRIL 30 </t>
  </si>
  <si>
    <t>TOTAL  APROPIACIÓN META ABRIL 30</t>
  </si>
  <si>
    <t>TOTAL EJECUCIÓN META ABRIL 30</t>
  </si>
  <si>
    <t>% EJECUCIÓN META ABRIL 30</t>
  </si>
  <si>
    <t>APROPIACIÓN DEFINITIVA A MAYO 31</t>
  </si>
  <si>
    <t>EJECUCIÓN DE RECURSOS A  MAYO 31</t>
  </si>
  <si>
    <t>TOTAL  APROPIACIÓN META A MAYO 31</t>
  </si>
  <si>
    <t>TOTAL EJECUCIÓN META A MAYO 31</t>
  </si>
  <si>
    <t>% EJECUCIÓN META A MAYO 31</t>
  </si>
  <si>
    <t>APROPIACIÓN DEFINITIVA A JUNIO 30</t>
  </si>
  <si>
    <t>EJECUCIÓN DE RECURSOS A  JUNIO 30</t>
  </si>
  <si>
    <t>TOTAL  APROPIACIÓN META A JUNIO 30</t>
  </si>
  <si>
    <t>TOTAL EJECUCIÓN META A JUNIO 30</t>
  </si>
  <si>
    <t>% EJECUCIÓN META A JUNIO 30</t>
  </si>
  <si>
    <t>APROPIACIÓN DEFINITIVA A JULIO 31</t>
  </si>
  <si>
    <t>EJECUCIÓN DE RECURSOS A  JULIO 31</t>
  </si>
  <si>
    <t>TOTAL  APROPIACIÓN META A JULIO 31</t>
  </si>
  <si>
    <t>TOTAL EJECUCIÓN META A JULIO 31</t>
  </si>
  <si>
    <t>% EJECUCIÓN META A JULIO 31</t>
  </si>
  <si>
    <t>APROPIACIÓN DEFINITIVA AGOSTO 31</t>
  </si>
  <si>
    <t>EJECUCIÓN DE RECURSOS AGOSTO 31</t>
  </si>
  <si>
    <t>TOTAL  APROPIACIÓN META AGOSTO 31</t>
  </si>
  <si>
    <t>TOTAL EJECUCIÓN META AGOSTO 31</t>
  </si>
  <si>
    <t>% EJECUCIÓN META AGOSTO 31</t>
  </si>
  <si>
    <t>APROPIACIÓN DEFINITIVA SEPTIEMBRE 30</t>
  </si>
  <si>
    <t>EJECUCIÓN DE RECURSOS SEPTIEMBRE 30</t>
  </si>
  <si>
    <t>TOTAL  APROPIACIÓN META SEPTIEMBRE 30</t>
  </si>
  <si>
    <t>TOTAL EJECUCIÓN META SEPTIEMBRE 30</t>
  </si>
  <si>
    <t>% EJECUCIÓN META SEPTIEMBRE 30</t>
  </si>
  <si>
    <t>APROPIACIÓN DEFINITIVA OCTUBRE 31</t>
  </si>
  <si>
    <t>EJECUCIÓN DE RECURSOS OCTUBRE  31</t>
  </si>
  <si>
    <t>TOTAL  APROPIACIÓN META A OCTUBRE 31</t>
  </si>
  <si>
    <t>TOTAL EJECUCIÓN META A OCTUBRE  31</t>
  </si>
  <si>
    <t>% EJECUCIÓN META A OCTUBRE  31</t>
  </si>
  <si>
    <t>APROPIACIÓN DEFINITIVA NOVIEMBRE 30</t>
  </si>
  <si>
    <t>EJECUCIÓN DE RECURSOS NOVIEMBRE 30</t>
  </si>
  <si>
    <t>TOTAL  APROPIACIÓN META A NOVIEMBRE 30</t>
  </si>
  <si>
    <t>TOTAL EJECUCIÓN META A NOVIEMBRE 30</t>
  </si>
  <si>
    <t>% EJECUCIÓN META A NOVIEMBRE 30</t>
  </si>
  <si>
    <t>APROPIACIÓN DEFINITIVA A DICIEMBRE 31</t>
  </si>
  <si>
    <t>EJECUCIÓN DE RECURSOS A DICIEMBRE 31</t>
  </si>
  <si>
    <t>TOTAL  APROPIACIÓN META A DICIEMBRE 31</t>
  </si>
  <si>
    <t>TOTAL EJECUCIÓN META A DICIEMBRE 31</t>
  </si>
  <si>
    <t>% EJECUCIÓN META A DICIEMBRE 31</t>
  </si>
  <si>
    <t>Yumbo territorio de oportunidades de educación para el trabajo y el Desarrollo Humano</t>
  </si>
  <si>
    <t>Yumbo Territorio de  oportunidades en Educación para el trabajo y el Desarrollo Humano</t>
  </si>
  <si>
    <t>N/A</t>
  </si>
  <si>
    <t xml:space="preserve">Implementar 1 programa de adecuación, mantenimiento y construcción de infraestructura física para el desarrollo de los programas de formación. </t>
  </si>
  <si>
    <t>MM</t>
  </si>
  <si>
    <t>Programa implementado</t>
  </si>
  <si>
    <t>0.66</t>
  </si>
  <si>
    <t xml:space="preserve">Adecuación o mantenimiento de Ambiente de Aprendizaje  </t>
  </si>
  <si>
    <t>Diciembre 31</t>
  </si>
  <si>
    <t>IMETY</t>
  </si>
  <si>
    <t>Carlos Arturo Tello Becera</t>
  </si>
  <si>
    <t xml:space="preserve">Implementación de programas técnicos en competencias laborales y de emprendimiento en el Municipio de Yumbo Valle del Cauca   </t>
  </si>
  <si>
    <t>2015-768920033-12</t>
  </si>
  <si>
    <t>7.04.02.01.01</t>
  </si>
  <si>
    <t>RP.Competencias laborales generales y Formación para el Desarrollo Humano</t>
  </si>
  <si>
    <t xml:space="preserve">Diseñar e implementar 4 programas de formación técnica en competencias laborales. 
</t>
  </si>
  <si>
    <t>MI</t>
  </si>
  <si>
    <t>Número de programas implementados</t>
  </si>
  <si>
    <t>0.33</t>
  </si>
  <si>
    <t>'7.04.02.01.01</t>
  </si>
  <si>
    <t>Meta cumplida</t>
  </si>
  <si>
    <t>Fortalecer 6 programas de formación técnica en competencias laborales.</t>
  </si>
  <si>
    <t>Número de programas fortalecidos</t>
  </si>
  <si>
    <t xml:space="preserve">Fortalecer el programa técnico laboral por competencias en AUXILIAR CONTABLE Y FINANCIERO </t>
  </si>
  <si>
    <t>Software Q10
SIA Observa
SECOP</t>
  </si>
  <si>
    <t>Fortalecer el programa de formación técnico laboral por competencias en SERVICIOS DE BELLEZA</t>
  </si>
  <si>
    <t>Software Q11
SIA Observa
SECOP</t>
  </si>
  <si>
    <t>Fortalecer el programa de formación técnico laboral por competencias en PREPARACION FISICA Y ENTRENAMIENTO DEPORTIVO</t>
  </si>
  <si>
    <t>Software Q12
SIA Observa
SECOP</t>
  </si>
  <si>
    <t>Fortalecer el programa de formación técnico laboral por competencias en LOGISTICA EMPRESARIAL</t>
  </si>
  <si>
    <t>Software Q13
SIA Observa
SECOP</t>
  </si>
  <si>
    <t>Fortalecer el programa de formación técnico laboral por competencias en AUXILIAR ADMINISTRATIVO</t>
  </si>
  <si>
    <t>Software Q14
SIA Observa
SECOP</t>
  </si>
  <si>
    <t>Fortalecer el programa de formación técnico laboral por competencias en AUXILIAR EN TRAZO Y CORTE EN CONFECCIÓN INDUSTRIAL</t>
  </si>
  <si>
    <t>Software Q15
SIA Observa
SECOP</t>
  </si>
  <si>
    <t>Fortalecer el programa de formación técnico laboral por competencias en OPERARIO DE MAQUINA INDUSTRIALES DE LA CONFECCIÓN.</t>
  </si>
  <si>
    <t>Software Q16
SIA Observa
SECOP</t>
  </si>
  <si>
    <t>Fortalecer el programa de formación técnico laboral por competencias en PANADERO Y PASTELERO</t>
  </si>
  <si>
    <t>Software Q17
SIA Observa
SECOP</t>
  </si>
  <si>
    <t>Fortalecer el programa de formación técnico laboral por competencias en COCINERO PRINCIPAL</t>
  </si>
  <si>
    <t>Software Q18
SIA Observa
SECOP</t>
  </si>
  <si>
    <t>Implementar 1 programa de formación para el emprendimiento.</t>
  </si>
  <si>
    <t xml:space="preserve"> Programa implementado</t>
  </si>
  <si>
    <t>Desarrollar 5 cursos de formación en técnicas Arte Wayú.</t>
  </si>
  <si>
    <t>Carlos Arturo Tello Becera /</t>
  </si>
  <si>
    <t>Desarrollar 3 cursos de formación en BarberShop</t>
  </si>
  <si>
    <t xml:space="preserve">Desarrollar 9 cursos de formación en Decoración (Hogar, Eventos y Arte) </t>
  </si>
  <si>
    <t>Desarrollar 3 cursos de formación en Manicure y Pedicure</t>
  </si>
  <si>
    <t xml:space="preserve">Desarrollar 6 cursos de formación en Corte y Cepillados </t>
  </si>
  <si>
    <t>Desarrollar 4 cursos de formación en Colorimetría y Tricología</t>
  </si>
  <si>
    <t>Desarrollar 4 cursos de formación en Muñequería</t>
  </si>
  <si>
    <t>Desarrollar 6 cursos de formación en Modistería (Trazo-Corte y Bordado y Diseño)</t>
  </si>
  <si>
    <t>Desarrollar 8 cursos de Cocina y/o Panadería</t>
  </si>
  <si>
    <t>Desarrollar 3 cursos de Peinados.</t>
  </si>
  <si>
    <t>Software Q19
SIA Observa
SECOP</t>
  </si>
  <si>
    <t>Desarrollar 2 cursos de Acrigel</t>
  </si>
  <si>
    <t>Software Q20
SIA Observa
SECOP</t>
  </si>
  <si>
    <t>Desarrollar 2 cursos de Masajes.</t>
  </si>
  <si>
    <t>Software Q21
SIA Observa
SECOP</t>
  </si>
  <si>
    <t>Desarrollar 2 cursos de Depilación.</t>
  </si>
  <si>
    <t>Software Q22
SIA Observa
SECOP</t>
  </si>
  <si>
    <t xml:space="preserve">Desarrollar 1 Curso en Sistemas </t>
  </si>
  <si>
    <t xml:space="preserve">Desarrollar 1 curso en Entrenamiento Deportivo </t>
  </si>
  <si>
    <t>TOTALES</t>
  </si>
  <si>
    <t xml:space="preserve">IMETY </t>
  </si>
  <si>
    <t>META  RESULTADO</t>
  </si>
  <si>
    <t>PROGRAMACIÓN 2016</t>
  </si>
  <si>
    <t>CUMPLIMIENTO DE LA VIGENCIA CON RESPECTO A LA PROGRAMACION DE LA FICHA 2016</t>
  </si>
  <si>
    <t>PROGRAMACIÓN 2017</t>
  </si>
  <si>
    <t>CUMPLIMIENTO DE LA VIGENCIA CON RESPECTO A LA PROGRAMACION DE LA FICHA 2017</t>
  </si>
  <si>
    <t>PROGRAMACIÓN 2018</t>
  </si>
  <si>
    <t>CUMPLIMIENTO DE LA VIGENCIA CON RESPECTO A LA PROGRAMACION DE LA FICHA 2018</t>
  </si>
  <si>
    <t>PROGRAMACIÓN 2019</t>
  </si>
  <si>
    <t>CUMPLIMIENTO DE LA VIGENCIA CON RESPECTO A LA PROGRAMACION DE LA FICHA 2019</t>
  </si>
  <si>
    <t>OBSERVACION</t>
  </si>
  <si>
    <t xml:space="preserve">MEDIOS DE VERIFICACION </t>
  </si>
  <si>
    <t>LINEA BASE 2015</t>
  </si>
  <si>
    <t>FÓRMULA</t>
  </si>
  <si>
    <t>VARIABLES</t>
  </si>
  <si>
    <t>FUENTE DE INFORMACION</t>
  </si>
  <si>
    <t>Promoción del Desarrollo (Empleo, Turismo, Fomento minero, Educación para el trabajo y el Desarrollo Humano)</t>
  </si>
  <si>
    <t>Disminuir la tasa de desempleo en un digito</t>
  </si>
  <si>
    <t>(P.D/PEA)*100</t>
  </si>
  <si>
    <t>1, Personas desempleadas 2. personas en edad actividad 3, poblacion total de Yumbo</t>
  </si>
  <si>
    <t>1. Dane 2. SISBEN 3. Desarrollo economico</t>
  </si>
  <si>
    <t>se toma el dato de desempleo para cali-yumbo reportado por el DANE</t>
  </si>
  <si>
    <t>Aumentar al 2% las personas certificadas en formación técnica en competencias laborales</t>
  </si>
  <si>
    <t xml:space="preserve">Número de personas en edad productiva, entre los 16 y 59 años población 74646 </t>
  </si>
  <si>
    <t>1. persona en edad productiva 
2. persona graduadas en programas de TLC</t>
  </si>
  <si>
    <t>1. DANE Poblacion 2015
2. IMETY</t>
  </si>
  <si>
    <t xml:space="preserve">El calculo se realiza acomulativo tomando el dato final del año inmediatamente anterior se descuenta la Linea base que es de 0,33% del 2%, dando que se debe avanzar un 1,67 %en el cuatrenio.(1249 estudiantes certificados) </t>
  </si>
  <si>
    <t>actas de certificación.
 Q-10</t>
  </si>
  <si>
    <t>Aumentar al 4% personas certificadas en
artes y oficios</t>
  </si>
  <si>
    <t xml:space="preserve">Número de personas en edad productiva entre los 16 y 59 añoS, POBLACIÓN: 74.646 </t>
  </si>
  <si>
    <t xml:space="preserve">1. persona en edad productiva 
2. persona graduadas en programas de emprendimiento curso cortos </t>
  </si>
  <si>
    <t>1. DANE 
2. IMETY</t>
  </si>
  <si>
    <t>El calculo se realiza acomulativo tomando el dato final del año inmediatamente anterior se descuenta la Linea base que es de 0,66 del 4%, dando que se debe avanzar un 3,34 en el cuatrenio.(2500 estudiantes certificados )</t>
  </si>
  <si>
    <t>actas de certificación.
Q-10</t>
  </si>
  <si>
    <t xml:space="preserve">EMPRESA: </t>
  </si>
  <si>
    <t>ALCALDIA MUNICIPAL DE YUMBO</t>
  </si>
  <si>
    <t xml:space="preserve">NIT: </t>
  </si>
  <si>
    <t xml:space="preserve"> ESTADO DE PRESUPUESTO</t>
  </si>
  <si>
    <t xml:space="preserve">GENERADO POR: </t>
  </si>
  <si>
    <t>server\PTO003:pto003:192.168.6.254</t>
  </si>
  <si>
    <t>Parametros: Empresa:01; Periodo:2017; LapsInic:01; LapsFina:06; IdenCodi:%; CuenMovi:%; Factor:1; Jerarqui:N; SaldCero:N; NiveDeta:15; NiveImpr:25; Resumen:N; Nivel:0; IngrEgre:E</t>
  </si>
  <si>
    <t>APROPIACION INICIAL</t>
  </si>
  <si>
    <t>ADICIONES</t>
  </si>
  <si>
    <t>TRASLADO CREDITO</t>
  </si>
  <si>
    <t>TRASLADO CT.CREDITO</t>
  </si>
  <si>
    <t>APROPIACION DEFINITIVA</t>
  </si>
  <si>
    <t>CERTIFICADO</t>
  </si>
  <si>
    <t>REGISTRO/ COMPROMISO</t>
  </si>
  <si>
    <t>EJECUCION/ OBLIGACION</t>
  </si>
  <si>
    <t>PAGOS</t>
  </si>
  <si>
    <t>DISPONIBLE</t>
  </si>
  <si>
    <t>Codigo</t>
  </si>
  <si>
    <t>Descripción</t>
  </si>
  <si>
    <t>.</t>
  </si>
  <si>
    <t>GASTOS</t>
  </si>
  <si>
    <t>1</t>
  </si>
  <si>
    <t>GASTOS DE FUNCIONAMIENTO ADCION CENTRAL</t>
  </si>
  <si>
    <t>1.01</t>
  </si>
  <si>
    <t>GASTOS DE PERSONAL</t>
  </si>
  <si>
    <t>1.01.01</t>
  </si>
  <si>
    <t>SERVICIOS PERSONALES ASOCIADOS A LA NOMINA</t>
  </si>
  <si>
    <t>1.01.01.01</t>
  </si>
  <si>
    <t>SUELDO DE PERSONAL DE NOMINA</t>
  </si>
  <si>
    <t>1.01.01.01.01</t>
  </si>
  <si>
    <t>SUELDO DE PERSONAL DE NOMINA-ADMON CENTRAL</t>
  </si>
  <si>
    <t>1.01.01.01.02</t>
  </si>
  <si>
    <t>SUELDO DE PERSONAL DE NOMINA-SALUD</t>
  </si>
  <si>
    <t>1.01.01.01.04</t>
  </si>
  <si>
    <t>SUELDO DE PERSONAL DE NOMINA-EDUCACION</t>
  </si>
  <si>
    <t>1.01.01.01.05</t>
  </si>
  <si>
    <t>SUELDO OBREROS</t>
  </si>
  <si>
    <t>1.01.01.03</t>
  </si>
  <si>
    <t>HORAS EXTRAS Y DIAS FESTIVOS</t>
  </si>
  <si>
    <t>1.01.01.03.01</t>
  </si>
  <si>
    <t>HORAS EXTRAS Y DIAS FESTIVOS-ADMON CENTRAL</t>
  </si>
  <si>
    <t>1.01.01.03.02</t>
  </si>
  <si>
    <t>HORAS EXTRAS Y DIAS FESTIVOS-OBREROS</t>
  </si>
  <si>
    <t>1.01.01.04</t>
  </si>
  <si>
    <t>PRIMAS LEGALES</t>
  </si>
  <si>
    <t>1.01.01.04.01</t>
  </si>
  <si>
    <t>PRIMA DE SERVICIOS -ADMON CENTRAL</t>
  </si>
  <si>
    <t>1.01.01.04.02</t>
  </si>
  <si>
    <t>PRIMA DE SERVICIOS -OBREROS</t>
  </si>
  <si>
    <t>1.01.01.04.03</t>
  </si>
  <si>
    <t>PRIMA DE SERVICIOS -SALUD</t>
  </si>
  <si>
    <t>1.01.01.04.04</t>
  </si>
  <si>
    <t>PRIMA DE SERVICIOS -EDUCACION</t>
  </si>
  <si>
    <t>1.01.01.04.05</t>
  </si>
  <si>
    <t>PRIMA DE VACACIONES-ADMON CENTRAL</t>
  </si>
  <si>
    <t>1.01.01.04.06</t>
  </si>
  <si>
    <t>PRIMA DE VACACIONES-OBREROS</t>
  </si>
  <si>
    <t>1.01.01.04.07</t>
  </si>
  <si>
    <t>PRIMA DE VACACIONES-SALUD</t>
  </si>
  <si>
    <t>1.01.01.04.08</t>
  </si>
  <si>
    <t>PRIMA DE VACACIONES-EDUCACION</t>
  </si>
  <si>
    <t>1.01.01.04.09</t>
  </si>
  <si>
    <t>PRIMA DE NAVIDAD-ADMON CENTRAL</t>
  </si>
  <si>
    <t>1.01.01.04.10</t>
  </si>
  <si>
    <t>PRIMA DE NAVIDAD-OBREROS</t>
  </si>
  <si>
    <t>1.01.01.04.11</t>
  </si>
  <si>
    <t>PRIMA DE NAVIDAD-SALUD</t>
  </si>
  <si>
    <t>1.01.01.04.12</t>
  </si>
  <si>
    <t>PRIMA DE NAVIDAD-EDUCACION</t>
  </si>
  <si>
    <t>1.01.01.04.13</t>
  </si>
  <si>
    <t>PRIMA DE ANTIGUEDAD</t>
  </si>
  <si>
    <t>1.01.01.04.14</t>
  </si>
  <si>
    <t>PRIMA DE ASISTENCIA</t>
  </si>
  <si>
    <t>1.01.01.04.16</t>
  </si>
  <si>
    <t>PRIMA O SUBSIDIOS DE ALIMENTACION-OBREROS</t>
  </si>
  <si>
    <t>1.01.01.05</t>
  </si>
  <si>
    <t>INDEMNIZACION POR VACACIONES</t>
  </si>
  <si>
    <t>1.01.01.05.01</t>
  </si>
  <si>
    <t>INDEMNIZACION POR VACACIONES-ADMON CENTRAL</t>
  </si>
  <si>
    <t>1.01.01.06</t>
  </si>
  <si>
    <t>BONIFICACION DE DIRECCION</t>
  </si>
  <si>
    <t>1.01.01.07</t>
  </si>
  <si>
    <t>AUXLIO DE TRANSPORTE</t>
  </si>
  <si>
    <t>1.01.01.07.01</t>
  </si>
  <si>
    <t>DE FUNCIONARIOS</t>
  </si>
  <si>
    <t>1.01.01.07.01.02</t>
  </si>
  <si>
    <t>DE FUNCIONARIOS-OBREROS</t>
  </si>
  <si>
    <t>1.01.01.08</t>
  </si>
  <si>
    <t>PRESTACIONES SOCIALES EXTRALEGALES</t>
  </si>
  <si>
    <t>1.01.01.08.01</t>
  </si>
  <si>
    <t>BONIFICACION CONSERJES</t>
  </si>
  <si>
    <t>1.01.01.08.02</t>
  </si>
  <si>
    <t>BONIFICACION POR VACACIONES-OBREROS</t>
  </si>
  <si>
    <t>1.01.01.10</t>
  </si>
  <si>
    <t>PAGOS DIRECTOS CESANTIAS PARCIALES Y DEFINITVAS</t>
  </si>
  <si>
    <t>1.01.01.10.01</t>
  </si>
  <si>
    <t>CESANTIAS PARCIALES</t>
  </si>
  <si>
    <t>1.01.01.10.01.01</t>
  </si>
  <si>
    <t>CESANTIAS PARCIALES-ADMON CENTRAL</t>
  </si>
  <si>
    <t>1.01.01.10.01.02</t>
  </si>
  <si>
    <t>CESANTIAS PARCIALES-OBREROS</t>
  </si>
  <si>
    <t>1.01.01.10.01.03</t>
  </si>
  <si>
    <t>CESANTIAS PARCIALES-SALUD</t>
  </si>
  <si>
    <t>1.01.01.10.02</t>
  </si>
  <si>
    <t>CESANTIAS DEFINITIVAS</t>
  </si>
  <si>
    <t>1.01.01.10.02.01</t>
  </si>
  <si>
    <t>CESANTIAS DEFINITIVAS-ADMON CENTRAL</t>
  </si>
  <si>
    <t>1.01.01.10.02.02</t>
  </si>
  <si>
    <t>CESANTIAS DEFINITIVAS-OBREROS</t>
  </si>
  <si>
    <t>1.01.01.11</t>
  </si>
  <si>
    <t>OTROS GASTOS DE PERSONAL ASOCIADOS A NOMINA</t>
  </si>
  <si>
    <t>1.01.01.11.01</t>
  </si>
  <si>
    <t>BONIFICACION POR RECREACION-ADMON CENTRAL</t>
  </si>
  <si>
    <t>1.01.01.11.02</t>
  </si>
  <si>
    <t>BONIFICACION POR RECREACION-OBREROS</t>
  </si>
  <si>
    <t>1.01.01.11.03</t>
  </si>
  <si>
    <t>BONIFICACION POR RECREACION-SALUD</t>
  </si>
  <si>
    <t>1.01.01.11.04</t>
  </si>
  <si>
    <t>BONIFICACION POR RECREACION-EDUCACION</t>
  </si>
  <si>
    <t>1.01.01.11.05</t>
  </si>
  <si>
    <t>BONIFICACION POR SERV.PRESTADOS-ADMON CENTRAL</t>
  </si>
  <si>
    <t>1.01.01.11.06</t>
  </si>
  <si>
    <t>BONIFICACION POR SERV.PRESTADOS-SALUD</t>
  </si>
  <si>
    <t>1.01.01.11.07</t>
  </si>
  <si>
    <t>BONIFICACION POR SERV.PRESTADOS-EDUCACION</t>
  </si>
  <si>
    <t>1.01.01.11.08</t>
  </si>
  <si>
    <t>INTERESES DE CESANTIAS-ADMON CENTRAL</t>
  </si>
  <si>
    <t>1.01.01.11.09</t>
  </si>
  <si>
    <t>INTERESES DE CESANTIAS-OBREROS</t>
  </si>
  <si>
    <t>1.01.01.11.11</t>
  </si>
  <si>
    <t>INTERESES DE CESANTIAS-EDUCACION</t>
  </si>
  <si>
    <t>1.01.01.12</t>
  </si>
  <si>
    <t>BONIFICACION POR GETION</t>
  </si>
  <si>
    <t>1.01.03</t>
  </si>
  <si>
    <t>SERVICIOS PERSONALES INDIRECTOS</t>
  </si>
  <si>
    <t>1.01.03.01</t>
  </si>
  <si>
    <t>HONORARIOS</t>
  </si>
  <si>
    <t>1.01.03.01.01</t>
  </si>
  <si>
    <t>HONORARIOS-ADMON CENTRAL</t>
  </si>
  <si>
    <t>1.01.03.01.02</t>
  </si>
  <si>
    <t>HONORARIOS-SALUD</t>
  </si>
  <si>
    <t>1.01.03.07</t>
  </si>
  <si>
    <t>OTROS SERVICIOS  PERSONALES INDIRECTOS</t>
  </si>
  <si>
    <t>1.01.03.07.01</t>
  </si>
  <si>
    <t>OTROS SERVICIOS PERSONALES INDIRECTOS-ADMON CENTRAL</t>
  </si>
  <si>
    <t>1.01.03.07.02</t>
  </si>
  <si>
    <t>OTROS SERVICIOS PERSONALES INDIRECTOS-SALUD</t>
  </si>
  <si>
    <t>1.01.04</t>
  </si>
  <si>
    <t>CONTRIBUCIONES INHERENTES A LA NOMINA</t>
  </si>
  <si>
    <t>1.01.04.01</t>
  </si>
  <si>
    <t>AL SECTOR PUBLICO</t>
  </si>
  <si>
    <t>1.01.04.01.01</t>
  </si>
  <si>
    <t>APORTE DE PREVISION SOCIAL</t>
  </si>
  <si>
    <t>1.01.04.01.01.01</t>
  </si>
  <si>
    <t>APORTE PARA SALUD</t>
  </si>
  <si>
    <t>1.01.04.01.01.01.01</t>
  </si>
  <si>
    <t>1.01.04.01.01.01.01.01</t>
  </si>
  <si>
    <t>DE FUNCIONARIOS-ADMON CENTRAL-SALUD PUBLICA</t>
  </si>
  <si>
    <t>1.01.04.01.01.01.01.02</t>
  </si>
  <si>
    <t>DE FUNCIONARIOS-OBREROS-SALUD PUBLICA</t>
  </si>
  <si>
    <t>1.01.04.01.01.01.01.03</t>
  </si>
  <si>
    <t>DE FUNCIONARIOS-SALUD-SALUD PUBLICA</t>
  </si>
  <si>
    <t>1.01.04.01.01.01.01.04</t>
  </si>
  <si>
    <t>DE FUNCIONARIOS-EDUCACION SALUD PUBLICA</t>
  </si>
  <si>
    <t>1.01.04.01.01.02</t>
  </si>
  <si>
    <t>APORTE PARA PENSION</t>
  </si>
  <si>
    <t>1.01.04.01.01.02.01</t>
  </si>
  <si>
    <t>1.01.04.01.01.02.01.01</t>
  </si>
  <si>
    <t>DE FUNCIONARIOS-ADMON CENTRAL-PENSION PUBLICA</t>
  </si>
  <si>
    <t>1.01.04.01.01.02.01.02</t>
  </si>
  <si>
    <t>DE FUNCIONARIOS-OBREROS-PENSION PUBLICA</t>
  </si>
  <si>
    <t>1.01.04.01.01.02.01.03</t>
  </si>
  <si>
    <t>DE FUNCIONARIOS-SALUD-PENSION PUBLICA</t>
  </si>
  <si>
    <t>1.01.04.01.01.02.01.04</t>
  </si>
  <si>
    <t>DE FUNCIONARIOS-EDUCACION PENSION PUBLICA</t>
  </si>
  <si>
    <t>1.01.04.01.01.03</t>
  </si>
  <si>
    <t>APORTE ARP</t>
  </si>
  <si>
    <t>1.01.04.01.01.03.01</t>
  </si>
  <si>
    <t>1.01.04.01.01.03.01.01</t>
  </si>
  <si>
    <t>DE FUNCIONARIOS-ADMON CENTRAL-ARP</t>
  </si>
  <si>
    <t>1.01.04.01.01.03.01.02</t>
  </si>
  <si>
    <t>DE FUNCIONARIOS-OBREROS-ARP</t>
  </si>
  <si>
    <t>1.01.04.01.01.03.01.03</t>
  </si>
  <si>
    <t>DE FUNCIONARIOS-SALUD-ARP</t>
  </si>
  <si>
    <t>1.01.04.01.01.03.01.04</t>
  </si>
  <si>
    <t>DE FUNCIONARIOS-EDUCACION-ARP</t>
  </si>
  <si>
    <t>1.01.04.01.01.04</t>
  </si>
  <si>
    <t>APORTE PARA CESANTIAS</t>
  </si>
  <si>
    <t>1.01.04.01.01.04.01</t>
  </si>
  <si>
    <t>1.01.04.01.01.04.01.01</t>
  </si>
  <si>
    <t>DE FUNCIONARIOS-ADMON CENTRAL-F.N.AHORRO</t>
  </si>
  <si>
    <t>1.01.04.01.01.04.01.02</t>
  </si>
  <si>
    <t>DE FUNCIONARIOS-OBREROS-F.N.AHORRO</t>
  </si>
  <si>
    <t>1.01.04.02</t>
  </si>
  <si>
    <t>AL SECTOR PRIVADO</t>
  </si>
  <si>
    <t>1.01.04.02.01</t>
  </si>
  <si>
    <t>1.01.04.02.01.01</t>
  </si>
  <si>
    <t>APORTE PARA LA SALUD</t>
  </si>
  <si>
    <t>1.01.04.02.01.01.01</t>
  </si>
  <si>
    <t>1.01.04.02.01.01.01.01</t>
  </si>
  <si>
    <t>DE FUNCIONARIOS-ADMON CENTRAL-SALUD PRIVADA</t>
  </si>
  <si>
    <t>1.01.04.02.01.01.01.02</t>
  </si>
  <si>
    <t>DE FUNCIONARIOS-OBREROS-SALUD PRIVADA</t>
  </si>
  <si>
    <t>1.01.04.02.01.01.01.03</t>
  </si>
  <si>
    <t>DE FUNCIONARIOS-SALUD-SALUD PRIVADA</t>
  </si>
  <si>
    <t>1.01.04.02.01.01.01.04</t>
  </si>
  <si>
    <t>DE FUNCIONARIOS-EDUCACION-SALUD PRIVADA</t>
  </si>
  <si>
    <t>1.01.04.02.01.02</t>
  </si>
  <si>
    <t>1.01.04.02.01.02.01</t>
  </si>
  <si>
    <t>1.01.04.02.01.02.01.01</t>
  </si>
  <si>
    <t>DE FUNCIONARIOS-ADMON CENTRAL-PENSION PRIVADA</t>
  </si>
  <si>
    <t>1.01.04.02.01.02.01.02</t>
  </si>
  <si>
    <t>DE FUNCIONARIOS-OBREROS-PENSION PRIVADA</t>
  </si>
  <si>
    <t>1.01.04.02.01.02.01.03</t>
  </si>
  <si>
    <t>DE FUNCIONARIOS-SALUD.PENSION PRIVADA</t>
  </si>
  <si>
    <t>1.01.04.02.01.02.01.04</t>
  </si>
  <si>
    <t>DE FUNCIONARIOS-EDUCACION-PENSION</t>
  </si>
  <si>
    <t>1.01.04.02.01.04</t>
  </si>
  <si>
    <t>1.01.04.02.01.04.01</t>
  </si>
  <si>
    <t>1.01.04.02.01.04.01.01</t>
  </si>
  <si>
    <t>DE FUNCIONARIOS-ADMON CENTRAL</t>
  </si>
  <si>
    <t>1.01.04.02.01.04.01.02</t>
  </si>
  <si>
    <t>1.01.04.03</t>
  </si>
  <si>
    <t>APORTE PARAFISCALES</t>
  </si>
  <si>
    <t>1.01.04.03.01</t>
  </si>
  <si>
    <t>SENA</t>
  </si>
  <si>
    <t>1.01.04.03.01.01</t>
  </si>
  <si>
    <t>1.01.04.03.01.01.01</t>
  </si>
  <si>
    <t>DE FUNCIONARIOS-ADMON CENTRAL-SENA</t>
  </si>
  <si>
    <t>1.01.04.03.01.01.02</t>
  </si>
  <si>
    <t>DE FUNCIONARIOS-OBREROS-SENA</t>
  </si>
  <si>
    <t>1.01.04.03.01.01.03</t>
  </si>
  <si>
    <t>DE FUNCIONARIOS-SALUD-SENA</t>
  </si>
  <si>
    <t>1.01.04.03.01.01.04</t>
  </si>
  <si>
    <t>DE FUNCIONARIOS-EDUCACION-SENA</t>
  </si>
  <si>
    <t>1.01.04.03.02</t>
  </si>
  <si>
    <t>ICBF</t>
  </si>
  <si>
    <t>1.01.04.03.02.01</t>
  </si>
  <si>
    <t>1.01.04.03.02.01.01</t>
  </si>
  <si>
    <t>DE FUNCIONARIOS-ADMON CENTRAL-ICBF</t>
  </si>
  <si>
    <t>1.01.04.03.02.01.02</t>
  </si>
  <si>
    <t>DE FUNCIONARIOS-OBREROS-ICBF</t>
  </si>
  <si>
    <t>1.01.04.03.02.01.03</t>
  </si>
  <si>
    <t>DE FUNCIONARIOS-SALUD-ICBF</t>
  </si>
  <si>
    <t>1.01.04.03.02.01.04</t>
  </si>
  <si>
    <t>DE FUNCIONARIOS-EDUCACION-ICBF</t>
  </si>
  <si>
    <t>1.01.04.03.03</t>
  </si>
  <si>
    <t>ESAP</t>
  </si>
  <si>
    <t>1.01.04.03.03.01</t>
  </si>
  <si>
    <t>1.01.04.03.03.01.01</t>
  </si>
  <si>
    <t>DE FUNCIONARIOS-ADMON CENTRAL-ESAP</t>
  </si>
  <si>
    <t>1.01.04.03.03.01.02</t>
  </si>
  <si>
    <t>DE FUNCIONARIOS-OBREROS-ESAP</t>
  </si>
  <si>
    <t>1.01.04.03.03.01.03</t>
  </si>
  <si>
    <t>DE FUNCIONARIOS-SALUD-ESAP</t>
  </si>
  <si>
    <t>1.01.04.03.03.01.04</t>
  </si>
  <si>
    <t>DE FUNCIONARIOS-EDUCACION-ESAP</t>
  </si>
  <si>
    <t>1.01.04.03.04</t>
  </si>
  <si>
    <t>CAJA DE COMPENSACION FAMILIAR</t>
  </si>
  <si>
    <t>1.01.04.03.04.01</t>
  </si>
  <si>
    <t>1.01.04.03.04.01.01</t>
  </si>
  <si>
    <t>DE FUNCIONARIOS-ADMON CENTRAL-COMFANDI</t>
  </si>
  <si>
    <t>1.01.04.03.04.01.02</t>
  </si>
  <si>
    <t>DE FUNCIONARIOS-OBREROS-COMFANDI</t>
  </si>
  <si>
    <t>1.01.04.03.04.01.03</t>
  </si>
  <si>
    <t>DE FUNCIONARIOS-SALUD-COMFANDI</t>
  </si>
  <si>
    <t>1.01.04.03.04.01.04</t>
  </si>
  <si>
    <t>DE FUNCIONARIOS-EDUCACION-COMFANDI</t>
  </si>
  <si>
    <t>1.01.04.03.05</t>
  </si>
  <si>
    <t>INSTITUTOS TECNICOS</t>
  </si>
  <si>
    <t>1.01.04.03.05.01</t>
  </si>
  <si>
    <t>1.01.04.03.05.01.01</t>
  </si>
  <si>
    <t>DE FUNCIONARIOS-ADMON CENTRAL-I.TECNICOS</t>
  </si>
  <si>
    <t>1.01.04.03.05.01.02</t>
  </si>
  <si>
    <t>DE FUNCIONARIOS-OBREROS-I.TECNICOS</t>
  </si>
  <si>
    <t>1.01.04.03.05.01.03</t>
  </si>
  <si>
    <t>DE FUNCIONARIOS-SALUD-I.TECNICOS</t>
  </si>
  <si>
    <t>1.01.04.03.05.01.04</t>
  </si>
  <si>
    <t>DE FUNCIONARIOS-EDUCACION-I.TECNICOS</t>
  </si>
  <si>
    <t>1.02</t>
  </si>
  <si>
    <t>GASTOS GENERALES</t>
  </si>
  <si>
    <t>1.02.01</t>
  </si>
  <si>
    <t>ADQUISICION DE BIENES</t>
  </si>
  <si>
    <t>1.02.01.01</t>
  </si>
  <si>
    <t>COMPRA DE EQUIPOS</t>
  </si>
  <si>
    <t>1.02.01.01.01</t>
  </si>
  <si>
    <t>1.02.01.02</t>
  </si>
  <si>
    <t>MATERIALES Y SUMINISTROS</t>
  </si>
  <si>
    <t>1.02.02</t>
  </si>
  <si>
    <t>ADQUISICION DE SERVICIOS</t>
  </si>
  <si>
    <t>1.02.02.02</t>
  </si>
  <si>
    <t>IMPRESOS Y PUBLICACIONES</t>
  </si>
  <si>
    <t>1.02.02.03</t>
  </si>
  <si>
    <t>SEGUROS</t>
  </si>
  <si>
    <t>1.02.02.03.01</t>
  </si>
  <si>
    <t>SEGUROS DE BIENES MUEBLES E INMUEBLES</t>
  </si>
  <si>
    <t>1.02.02.03.02</t>
  </si>
  <si>
    <t>SEGUROS DE VIDA</t>
  </si>
  <si>
    <t>1.02.02.03.02.02</t>
  </si>
  <si>
    <t>DEL GOBERNADOR O ALCALDE</t>
  </si>
  <si>
    <t>1.02.02.03.02.04</t>
  </si>
  <si>
    <t>OTROS SEGUROS DE VIDA</t>
  </si>
  <si>
    <t>1.02.02.03.04</t>
  </si>
  <si>
    <t>OTROS SEGUROS</t>
  </si>
  <si>
    <t>1.02.02.04</t>
  </si>
  <si>
    <t>CONTRIBUCIONES TASAS,IMPUESTOS Y MULTAS</t>
  </si>
  <si>
    <t>1.02.02.05</t>
  </si>
  <si>
    <t>ARRENDAMIENTOS</t>
  </si>
  <si>
    <t>1.02.02.06</t>
  </si>
  <si>
    <t>SERVICIOS PUBLICOS</t>
  </si>
  <si>
    <t>1.02.02.06.01</t>
  </si>
  <si>
    <t>ENERGIA</t>
  </si>
  <si>
    <t>1.02.02.06.01.01</t>
  </si>
  <si>
    <t>ENERGIA,DEPENDENCIAS DE LA ADMINISTRACION</t>
  </si>
  <si>
    <t>1.02.02.06.01.02</t>
  </si>
  <si>
    <t>IAP.ENERGIA ALUMBRADO PUBLICO</t>
  </si>
  <si>
    <t>1.02.02.06.02</t>
  </si>
  <si>
    <t>TELECOMUNICACIONES</t>
  </si>
  <si>
    <t>1.02.02.06.03</t>
  </si>
  <si>
    <t>ACUEDUCTO Y ALCANTARILLADO Y ASEO</t>
  </si>
  <si>
    <t>1.02.02.06.05</t>
  </si>
  <si>
    <t>OTROS SERVICIOS PUBLICOS</t>
  </si>
  <si>
    <t>1.02.02.07</t>
  </si>
  <si>
    <t>GASTOS VINCULACION PERSONAL ARTICULO 30 LEY 909/2004</t>
  </si>
  <si>
    <t>1.02.02.08</t>
  </si>
  <si>
    <t>VIATICOS Y GASTOS DE VIAJE</t>
  </si>
  <si>
    <t>1.02.02.11</t>
  </si>
  <si>
    <t>MANTENIMIENTOS Y REPARACIONES</t>
  </si>
  <si>
    <t>1.02.02.12</t>
  </si>
  <si>
    <t>GASTOS FINANCIEROS</t>
  </si>
  <si>
    <t>1.02.02.12.05</t>
  </si>
  <si>
    <t>OTROS GASTOS FINANCIEROS</t>
  </si>
  <si>
    <t>1.02.02.19</t>
  </si>
  <si>
    <t>OTROS GASTOS ADQUICISION DE SERVICOS</t>
  </si>
  <si>
    <t>1.02.02.19.02</t>
  </si>
  <si>
    <t>AFILIACIONES Y SUSCRIPCIONES</t>
  </si>
  <si>
    <t>1.02.02.19.04</t>
  </si>
  <si>
    <t>PRESTACION DE SERVICIOS VEHICULOS</t>
  </si>
  <si>
    <t>1.02.02.19.05</t>
  </si>
  <si>
    <t>SERVICIO DE VIGILANCIA</t>
  </si>
  <si>
    <t>1.02.09</t>
  </si>
  <si>
    <t>OTROS GASTOS GENERALES</t>
  </si>
  <si>
    <t>1.02.09.01</t>
  </si>
  <si>
    <t>1.02.09.02</t>
  </si>
  <si>
    <t>VIG.EXPIRADA OTROS GASTOS GENERALES</t>
  </si>
  <si>
    <t>1.03</t>
  </si>
  <si>
    <t>TRANSFERENCIAS CORRIENTES</t>
  </si>
  <si>
    <t>1.03.01</t>
  </si>
  <si>
    <t>MESADAS PENSIONALES</t>
  </si>
  <si>
    <t>1.03.01.01</t>
  </si>
  <si>
    <t>MESADA PENSIONALES</t>
  </si>
  <si>
    <t>1.03.01.02</t>
  </si>
  <si>
    <t>PENSIONES Y JUBILACIONES OTRAS ENTIDADES</t>
  </si>
  <si>
    <t>1.03.01.03</t>
  </si>
  <si>
    <t>PENSIONES Y JUBILACIONES REINTEGRO LEY 100/93</t>
  </si>
  <si>
    <t>1.03.01.04</t>
  </si>
  <si>
    <t>APORTE POR PENSIONES COMPARTIBILIDAD</t>
  </si>
  <si>
    <t>1.03.02</t>
  </si>
  <si>
    <t>CUOTAS PARTES DE MESADA PENSIONAL</t>
  </si>
  <si>
    <t>1.03.02.01</t>
  </si>
  <si>
    <t>RP.CUOTAS PARTES DE MESADA PENSIONAL</t>
  </si>
  <si>
    <t>1.03.02.02</t>
  </si>
  <si>
    <t>PENSION CUOTAS PARTES DE MESADA PENSIONAL</t>
  </si>
  <si>
    <t>1.03.06</t>
  </si>
  <si>
    <t>TRANSF.CORRIENTES ESTABLECIMIENTOS PUBLICOS Y ENTIDADES DESCENTRALIZADOS -NIVEL TERRITORIAL</t>
  </si>
  <si>
    <t>1.03.06.01</t>
  </si>
  <si>
    <t>A ESTABLECIMIENTOS PUBLICOS</t>
  </si>
  <si>
    <t>1.03.06.01.02</t>
  </si>
  <si>
    <t>A OTROS ESTABLECIMIENTOS PUBLICOS</t>
  </si>
  <si>
    <t>1.03.06.01.02.01</t>
  </si>
  <si>
    <t>INSTITUTO MUNICIPAL DE DEPORTE</t>
  </si>
  <si>
    <t>1.03.06.01.02.02</t>
  </si>
  <si>
    <t>INSTITUTO MUNICIPAL DE CULTURA</t>
  </si>
  <si>
    <t>1.03.06.01.02.03</t>
  </si>
  <si>
    <t>INSTITUTO MUNICIPAL DE VIVIENDA</t>
  </si>
  <si>
    <t>1.03.06.01.02.04</t>
  </si>
  <si>
    <t>INSTITUTO MUNICIPAL PARA EL TRABAJO Y DESARROLLO HUMANO</t>
  </si>
  <si>
    <t>1.03.08</t>
  </si>
  <si>
    <t>TRANSFERENCIAS A LAS CORPORACIONES AUTONOMAS REGIONALES</t>
  </si>
  <si>
    <t>1.03.08.01</t>
  </si>
  <si>
    <t>SOBRETASA AMBIENTAL-CORPORACIONES AUTONOMAS REGION</t>
  </si>
  <si>
    <t>1.03.19</t>
  </si>
  <si>
    <t>SENTENCIAS Y CONCILIACIONES</t>
  </si>
  <si>
    <t>1.03.25</t>
  </si>
  <si>
    <t>OTRAS TRANSFERENCIAS CORRIENTES</t>
  </si>
  <si>
    <t>1.03.25.01</t>
  </si>
  <si>
    <t>SINTRAMUNICIPIO APORTES Y AUXILIOS CONVENCIONALES</t>
  </si>
  <si>
    <t>1.03.25.02</t>
  </si>
  <si>
    <t>TRANFERENCIAS AL MINISTERIO DE TRANSPORTE</t>
  </si>
  <si>
    <t>1.03.25.03</t>
  </si>
  <si>
    <t>FT.TRANSFERENCIA A LA POLICIA DE CARRETERAS</t>
  </si>
  <si>
    <t>1.03.25.04</t>
  </si>
  <si>
    <t>FT.TRANSFERENCIA AL SIMIT</t>
  </si>
  <si>
    <t>2</t>
  </si>
  <si>
    <t>ORGANISMOS DE CONTROL</t>
  </si>
  <si>
    <t>2.01</t>
  </si>
  <si>
    <t>CONCEJO MUNICIPAL</t>
  </si>
  <si>
    <t>2.01.01</t>
  </si>
  <si>
    <t>FUNCIONAMIENTO-CONCEJO</t>
  </si>
  <si>
    <t>2.01.02</t>
  </si>
  <si>
    <t>HONORARIOS CONCEJALES</t>
  </si>
  <si>
    <t>2.02</t>
  </si>
  <si>
    <t>CONTRALORIA MUNICIPAL</t>
  </si>
  <si>
    <t>2.02.01</t>
  </si>
  <si>
    <t>TRANSFERENCIA MUNICIPIO-CONTRALORIA</t>
  </si>
  <si>
    <t>2.02.02</t>
  </si>
  <si>
    <t>AUD.CUOTA DE AUDITAJE</t>
  </si>
  <si>
    <t>2.03</t>
  </si>
  <si>
    <t>PERSONERIA MUNICIPAL</t>
  </si>
  <si>
    <t>2.03.01</t>
  </si>
  <si>
    <t>FUNCIONAMIENTO-PERSONERIA</t>
  </si>
  <si>
    <t>3</t>
  </si>
  <si>
    <t>DEUDA PUBLICA</t>
  </si>
  <si>
    <t>3.01</t>
  </si>
  <si>
    <t>BANCA COMERCIAL</t>
  </si>
  <si>
    <t>3.01.01</t>
  </si>
  <si>
    <t>AMORTIZACION DE CAPITAL</t>
  </si>
  <si>
    <t>3.01.02</t>
  </si>
  <si>
    <t>INTERESES DE LA DEUDA</t>
  </si>
  <si>
    <t>3.01.03</t>
  </si>
  <si>
    <t>VAL.AMORTIZACION CAPITAL</t>
  </si>
  <si>
    <t>3.01.04</t>
  </si>
  <si>
    <t>VAL.INTERESESDE LA DEUDA</t>
  </si>
  <si>
    <t>7</t>
  </si>
  <si>
    <t>ESTABLECIMIENTOS PUBLICOS</t>
  </si>
  <si>
    <t>7.01</t>
  </si>
  <si>
    <t>DEPORTE Y RECREACION</t>
  </si>
  <si>
    <t>7.01.02</t>
  </si>
  <si>
    <t>7.01.02.04</t>
  </si>
  <si>
    <t>DEPORTE Y RECREACION- INVERSION</t>
  </si>
  <si>
    <t>7.01.02.04.01</t>
  </si>
  <si>
    <t>FOMENTO,DESARROLLO Y PRACTICA DEL DEPORTE LA RECREACION Y EL APROVECHAMIENTO TIEMPO LIBRE</t>
  </si>
  <si>
    <t>7.01.02.04.01.01</t>
  </si>
  <si>
    <t>TPD.Fomento,Desarrollo y practica del Deporte,Recreacion y el aprovechamiento del tiempo libre.</t>
  </si>
  <si>
    <t>7.01.02.04.01.02</t>
  </si>
  <si>
    <t>RP.Fomento,desarrollo y practica del deporte,recreacion y el aprovechamiento del tiempo libre</t>
  </si>
  <si>
    <t>7.01.02.04.01.03</t>
  </si>
  <si>
    <t>RP.SDO/2016 Fomento,Desarrollo y practica del Deporte,recreacion y el Aprovechamiento del Tiempo Libre.</t>
  </si>
  <si>
    <t>7.01.02.04.01.04</t>
  </si>
  <si>
    <t>RP.SDO/2016 Juegos Departamentales</t>
  </si>
  <si>
    <t>7.01.02.04.01.05</t>
  </si>
  <si>
    <t>RP.SDO/2016 Juegos Superate</t>
  </si>
  <si>
    <t>7.01.02.04.02</t>
  </si>
  <si>
    <t>CONSTRUCCION MANTENIMIENTO Y/O ADECUACION DE LOS ESCENARIOS DEPORTIVOS Y RECREATIVOS</t>
  </si>
  <si>
    <t>7.01.02.04.02.01</t>
  </si>
  <si>
    <t>SGP.Construccion,Mantenimiento y Mejoramiento escenariso Deportivos y Recreativos</t>
  </si>
  <si>
    <t>7.01.02.04.02.02</t>
  </si>
  <si>
    <t>RP.Construccion,Mantenimiento y Mejoramiento escenarios Deportivos y Recreativos</t>
  </si>
  <si>
    <t>7.01.02.04.02.03</t>
  </si>
  <si>
    <t>RA.Construccion,Mantenimiento y mejoramiento escenarios Deportivos y Recreativos</t>
  </si>
  <si>
    <t>7.01.02.04.02.04</t>
  </si>
  <si>
    <t>RP.SDO/2016 Construccion,Mantenimiento y Mejoramiento escenarios Deportivos y Recreativos</t>
  </si>
  <si>
    <t>7.01.02.04.02.05</t>
  </si>
  <si>
    <t>RP.SDO/2016 Construccion Escenario Deportivo Mulalo</t>
  </si>
  <si>
    <t>7.01.02.04.03</t>
  </si>
  <si>
    <t>DOTACION DE ESCENARIOS DEPORTIVOS E IMPLEMENTOS PARA LA PRACTICA DEL DEPORTE</t>
  </si>
  <si>
    <t>7.01.02.04.03.01</t>
  </si>
  <si>
    <t>RP.SDO/2016 Dotacion de escenarios deportivos e implementacion de practica del deporte,educacion fisica y recreacion.</t>
  </si>
  <si>
    <t>7.01.02.04.05</t>
  </si>
  <si>
    <t>PAGO DE INSTRUCTORES CONTRATADOS PARA LA PRACTICA DEL DEPORTE Y LA RECREACION</t>
  </si>
  <si>
    <t>7.01.02.04.05.01</t>
  </si>
  <si>
    <t>RP.Equipo gestor para el fomento,desarrollo y  practica del deporte recreacion y aprovechamiento del tiempo libre</t>
  </si>
  <si>
    <t>7.02</t>
  </si>
  <si>
    <t>7.02.02</t>
  </si>
  <si>
    <t>OPORTUNIDADES CULTURALES</t>
  </si>
  <si>
    <t>7.02.02.05</t>
  </si>
  <si>
    <t>CULTURA</t>
  </si>
  <si>
    <t>7.02.02.05.01</t>
  </si>
  <si>
    <t>FOMENTO APOYO Y DIFUSION DE EVENTOS Y EXPRESIONES</t>
  </si>
  <si>
    <t>7.02.02.05.01.01</t>
  </si>
  <si>
    <t>SGP.Implementacion del programa de fomento Apoyo y Difusion de Eventos Artisticos y Culturales</t>
  </si>
  <si>
    <t>7.02.02.05.01.02</t>
  </si>
  <si>
    <t>RP.Implementacion del programa de fomento Apoyo y Difusion de Eventos Artisticos y Culturales</t>
  </si>
  <si>
    <t>7.02.02.05.01.03</t>
  </si>
  <si>
    <t>RP.SDO2016 Implementacin del programa de fomento apoyo y Difusion de Eventos Artisticos y Culturales</t>
  </si>
  <si>
    <t>7.02.02.05.01.04</t>
  </si>
  <si>
    <t>RP.SDO/2016 Implementacion del programa de fomento apoyo y Difusion de eventos artisticos y culturales</t>
  </si>
  <si>
    <t>7.02.02.05.02</t>
  </si>
  <si>
    <t>FORMACION CAPACITACION E INVESTIGACION ARTISTICA Y CULTURAL</t>
  </si>
  <si>
    <t>7.02.02.05.02.01</t>
  </si>
  <si>
    <t>RP.Fortalecimiento de los procesos de Formacion y Capacitacion Artistica y Cultural</t>
  </si>
  <si>
    <t>7.02.02.05.02.02</t>
  </si>
  <si>
    <t>EST.Fortalecimiento de los Procesos de Formacion y Capacitacion Artistica y Cultural</t>
  </si>
  <si>
    <t>7.02.02.05.02.03</t>
  </si>
  <si>
    <t>RA.Fortalecimiento de los procesos de formacion y capacitacion Artistica y cultural en el Municipio.</t>
  </si>
  <si>
    <t>7.02.02.05.02.04</t>
  </si>
  <si>
    <t>RP.SDO/2016 Fortalecimiento de los procesos de Formacion y Capacitacion Artistica y cultural</t>
  </si>
  <si>
    <t>7.02.02.05.03</t>
  </si>
  <si>
    <t>PROTECCION DEL PATRIMONIO CULTURAL</t>
  </si>
  <si>
    <t>7.02.02.05.03.01</t>
  </si>
  <si>
    <t>RP.Implementacion del Programa Proteccion Patrimonio Cultural</t>
  </si>
  <si>
    <t>7.02.02.05.03.02</t>
  </si>
  <si>
    <t>EST.Implementacion del Programa Proteccion Patrimonio Cultural</t>
  </si>
  <si>
    <t>7.02.02.05.03.03</t>
  </si>
  <si>
    <t>RP.SDO/2016 Implementacion del Programa Proteccion Patrimonio Cultural</t>
  </si>
  <si>
    <t>7.02.02.05.05</t>
  </si>
  <si>
    <t>CONSTRUCCION MANTENIMIENTO Y ADECUACION DE LA INFRAESTRUCTURA ARTISTICA Y CULTURAL</t>
  </si>
  <si>
    <t>7.02.02.05.05.01</t>
  </si>
  <si>
    <t>CONSTRUCCION Y ADECUACION DE LA INFRAESTRUCTURA ARTISTICA Y CULTURAL</t>
  </si>
  <si>
    <t>7.02.02.05.05.01.01</t>
  </si>
  <si>
    <t>RP.Construccion y adecuacion de Infraestructura Artistica Cultural</t>
  </si>
  <si>
    <t>7.02.02.05.05.01.02</t>
  </si>
  <si>
    <t>EST.Construccion y Adecuacion de Infraestructura Artistica Cultural</t>
  </si>
  <si>
    <t>7.02.02.05.05.01.03</t>
  </si>
  <si>
    <t>RP.SDO/2016 Construccion,adecuacion de Infraestructura Artistica Cultural</t>
  </si>
  <si>
    <t>7.02.02.05.06</t>
  </si>
  <si>
    <t>MANTENIMIENTO Y DOTACION DE BIBLIOTECAS E INVERSION EN SERVICIO PUBLICO BIBLIOTECARIO</t>
  </si>
  <si>
    <t>7.02.02.05.06.01</t>
  </si>
  <si>
    <t>DOTACION DE BIBLIOTECAS</t>
  </si>
  <si>
    <t>7.02.02.05.06.01.01</t>
  </si>
  <si>
    <t>RP.Dotacion Biblioteca Publica Municial</t>
  </si>
  <si>
    <t>7.02.02.05.06.02</t>
  </si>
  <si>
    <t>MANTENIMIENTO DE BIBLIOTECAS</t>
  </si>
  <si>
    <t>7.02.02.05.06.02.01</t>
  </si>
  <si>
    <t>RP.Mantenimiento y fortalecimiento de Biblioteca Publica</t>
  </si>
  <si>
    <t>7.02.02.05.06.02.02</t>
  </si>
  <si>
    <t>EST.Mantenimiento y fortalecimiento de Biblioteca</t>
  </si>
  <si>
    <t>7.02.02.05.06.02.03</t>
  </si>
  <si>
    <t>RP/SDO/2016 Mantenimiento y Fortalecimiento de Biblioteca</t>
  </si>
  <si>
    <t>7.03</t>
  </si>
  <si>
    <t>7.03.02</t>
  </si>
  <si>
    <t>7.03.02.07</t>
  </si>
  <si>
    <t>VIVIENDA</t>
  </si>
  <si>
    <t>7.03.02.07.01</t>
  </si>
  <si>
    <t>SUBSIDIOS PARA ADQUISICION DE VIVIENDA DE INTERES SOCIAL</t>
  </si>
  <si>
    <t>7.03.02.07.01.01</t>
  </si>
  <si>
    <t>RP.Subsidio para vivienda de interes social VIS y/o VIP</t>
  </si>
  <si>
    <t>7.03.02.07.02</t>
  </si>
  <si>
    <t>SUBSIDIOS PARA MEJORAMIENTO DE VIVIENDA DE INTERES SOCIAL</t>
  </si>
  <si>
    <t>7.03.02.07.02.01</t>
  </si>
  <si>
    <t>RP.Subsidios de Mejoramiento de vivienda</t>
  </si>
  <si>
    <t>7.03.02.07.05</t>
  </si>
  <si>
    <t>PLANES Y PROYECTOS PARA LA ADQUISICON Y/O CONSTRUCCION DE VIVIENDA</t>
  </si>
  <si>
    <t>7.03.02.07.05.01</t>
  </si>
  <si>
    <t>RP. Planes y proyectos para adquisicion y/o construccion de vivienda</t>
  </si>
  <si>
    <t>7.03.02.07.05.02</t>
  </si>
  <si>
    <t>RP.Adquisicion e infraestructura para vivienda</t>
  </si>
  <si>
    <t>7.03.02.07.06</t>
  </si>
  <si>
    <t>SUBSIDIOS PARA REUBICACION DE VIVIENDA ASENTADOS EN ZONAS ALTO RIESTO</t>
  </si>
  <si>
    <t>7.03.02.07.06.01</t>
  </si>
  <si>
    <t>RP.Subsidios para Reubicacion de Vivienda Asentadas en Zonas de Alto Riesgo</t>
  </si>
  <si>
    <t>7.03.02.07.07</t>
  </si>
  <si>
    <t>PROYECTO DE TITULACION Y LEGALIZACON DE PREDIOS</t>
  </si>
  <si>
    <t>7.03.02.07.07.01</t>
  </si>
  <si>
    <t>RP.Titulacion y legalizacion de predios</t>
  </si>
  <si>
    <t>7.03.02.07.08</t>
  </si>
  <si>
    <t>EQUIPAMENTO</t>
  </si>
  <si>
    <t>7.03.02.07.08.01</t>
  </si>
  <si>
    <t>RP.Mejoramiento Integral de barrios</t>
  </si>
  <si>
    <t>7.03.02.07.08.02</t>
  </si>
  <si>
    <t>RP.SDO/2016 Mejoramiento Integral de Barrios</t>
  </si>
  <si>
    <t>7.03.02.07.08.03</t>
  </si>
  <si>
    <t>PREINVERSION</t>
  </si>
  <si>
    <t>7.03.02.07.08.03.01</t>
  </si>
  <si>
    <t>RP.SDO/2016 Diseño MIB</t>
  </si>
  <si>
    <t>7.04</t>
  </si>
  <si>
    <t>7.04.02</t>
  </si>
  <si>
    <t>YUMBO EDUCADOR PARA LA PAZ Y LA EQUIDAD</t>
  </si>
  <si>
    <t>7.04.02.07</t>
  </si>
  <si>
    <t>7.04.02.07.01</t>
  </si>
  <si>
    <t>COMPETENCIAS LABORALES GENERALES Y FORMACION PARA EL TRABAJO Y EL DESARROLLO HUMANO</t>
  </si>
  <si>
    <t>7.04.02.07.01.01</t>
  </si>
  <si>
    <t>RP.Competencias laborales generales y Formacion para el Desarrollo Humano</t>
  </si>
  <si>
    <t>7.04.02.07.01.02</t>
  </si>
  <si>
    <t>RP.SDO/2016 Competencias laborales generales y formacion para el Desarrollo Humano</t>
  </si>
  <si>
    <t>7.04.02.07.01.03</t>
  </si>
  <si>
    <t>RA.Competencias laborales generales y formacion para el Desarrollo Humano</t>
  </si>
  <si>
    <t>7.04.02.07.01.04</t>
  </si>
  <si>
    <t>RA.SDO/2016 Competencias laborales y formacion para el Desarrollo Humano</t>
  </si>
  <si>
    <t>A</t>
  </si>
  <si>
    <t>TOTAL INVERSION ADMINISTRACION CENTRAL</t>
  </si>
  <si>
    <t>A.01</t>
  </si>
  <si>
    <t>EDUCACION</t>
  </si>
  <si>
    <t>A.01.01</t>
  </si>
  <si>
    <t>COBERTURA</t>
  </si>
  <si>
    <t>A.01.01.01</t>
  </si>
  <si>
    <t>PAGO DE P ERSONAL</t>
  </si>
  <si>
    <t>A.01.01.01.01</t>
  </si>
  <si>
    <t>PERSONAL DOCENTE-CON SITUACION DE FONDOS CSF</t>
  </si>
  <si>
    <t>A.01.01.01.01.01</t>
  </si>
  <si>
    <t>PERSONAL DOCENTE-CON SITUACION DE FONDOS-CSF</t>
  </si>
  <si>
    <t>A.01.01.01.01.01.01</t>
  </si>
  <si>
    <t>SGP.Sueldo Basico</t>
  </si>
  <si>
    <t>A.01.01.01.01.01.02</t>
  </si>
  <si>
    <t>SGP.Pago Sueldo de vacaciones</t>
  </si>
  <si>
    <t>A.01.01.01.01.01.03</t>
  </si>
  <si>
    <t>SGP.Asignacion Adicional</t>
  </si>
  <si>
    <t>A.01.01.01.01.01.04</t>
  </si>
  <si>
    <t>SGP.Pago de Incapacidades</t>
  </si>
  <si>
    <t>A.01.01.01.01.01.05</t>
  </si>
  <si>
    <t>SGP. Auxilio de Transporte</t>
  </si>
  <si>
    <t>A.01.01.01.01.01.06</t>
  </si>
  <si>
    <t>SGP.Auxilio de Movilizacion</t>
  </si>
  <si>
    <t>A.01.01.01.01.01.07</t>
  </si>
  <si>
    <t>SGP.Bonificacion dificil acceso</t>
  </si>
  <si>
    <t>A.01.01.01.01.01.08</t>
  </si>
  <si>
    <t>SGP.Bonificacion Mensual DC.1566 1 Junio/14/31/diciembre /15</t>
  </si>
  <si>
    <t>A.01.01.01.01.01.09</t>
  </si>
  <si>
    <t>SGP. Otras  Primas</t>
  </si>
  <si>
    <t>A.01.01.01.01.01.10</t>
  </si>
  <si>
    <t>SGP.Prima de Navidad</t>
  </si>
  <si>
    <t>A.01.01.01.01.01.11</t>
  </si>
  <si>
    <t>SGP.Prima de Servicios</t>
  </si>
  <si>
    <t>A.01.01.01.01.01.12</t>
  </si>
  <si>
    <t>SGP.Subsidio de Alimentacion</t>
  </si>
  <si>
    <t>A.01.01.01.01.01.13</t>
  </si>
  <si>
    <t>SGP.Horas Extras y Recargos</t>
  </si>
  <si>
    <t>A.01.01.01.01.01.14</t>
  </si>
  <si>
    <t>SGP.Prima de Vacaciones</t>
  </si>
  <si>
    <t>A.01.01.01.01.01.15</t>
  </si>
  <si>
    <t>SGP.Bonificacion DC-2565-Enero 2017/Renuncia Docentes</t>
  </si>
  <si>
    <t>A.01.01.01.01.02</t>
  </si>
  <si>
    <t>PERSONAL DOCENTE- Sin situacion de Fondos-SSF</t>
  </si>
  <si>
    <t>A.01.01.01.01.02.01</t>
  </si>
  <si>
    <t>SGP.Personal Docente-Sin situacion de Fondos SSF</t>
  </si>
  <si>
    <t>A.01.01.01.02</t>
  </si>
  <si>
    <t>PERSONAL DIRECTIVO-DOCENTE</t>
  </si>
  <si>
    <t>A.01.01.01.02.01</t>
  </si>
  <si>
    <t>PERSONAL DIRECTIVO DOCENTE-Con situacion de fondos-CSF</t>
  </si>
  <si>
    <t>A.01.01.01.02.01.01</t>
  </si>
  <si>
    <t>A.01.01.01.02.01.02</t>
  </si>
  <si>
    <t>SGP.Pago sueldo de vacaciones</t>
  </si>
  <si>
    <t>A.01.01.01.02.01.03</t>
  </si>
  <si>
    <t>A.01.01.01.02.01.04</t>
  </si>
  <si>
    <t>A.01.01.01.02.01.05</t>
  </si>
  <si>
    <t>A.01.01.01.02.01.06</t>
  </si>
  <si>
    <t>SGP.Bonificacion  Mensual  DC.155-1  Junio/14- 31  Diciembre/15</t>
  </si>
  <si>
    <t>A.01.01.01.02.01.07</t>
  </si>
  <si>
    <t>SGP.Prima academica</t>
  </si>
  <si>
    <t>A.01.01.01.02.01.08</t>
  </si>
  <si>
    <t>SGP.Prima de Clima</t>
  </si>
  <si>
    <t>A.01.01.01.02.01.11</t>
  </si>
  <si>
    <t>A.01.01.01.02.01.12</t>
  </si>
  <si>
    <t>A.01.01.01.02.01.13</t>
  </si>
  <si>
    <t>A.01.01.01.02.01.14</t>
  </si>
  <si>
    <t>SGP.Pago Incapacidades</t>
  </si>
  <si>
    <t>A.01.01.01.02.01.16</t>
  </si>
  <si>
    <t>SGP.Prima de vaciones</t>
  </si>
  <si>
    <t>A.01.01.01.02.01.17</t>
  </si>
  <si>
    <t>SGP.Bonificacion DC 2565/Enero 2017/Renuncia Directivos Docentes</t>
  </si>
  <si>
    <t>A.01.01.01.02.01.18</t>
  </si>
  <si>
    <t>A.01.01.01.02.01.19</t>
  </si>
  <si>
    <t>Otras Primas</t>
  </si>
  <si>
    <t>A.01.01.01.02.02</t>
  </si>
  <si>
    <t>PERSONAL DIRECTIVO DOCENTE-Sin situacion de fondos-SSF</t>
  </si>
  <si>
    <t>A.01.01.01.02.02.01</t>
  </si>
  <si>
    <t>SGP.Personal Directivo Docentes-Sin situacion de Fondos-SSF</t>
  </si>
  <si>
    <t>A.01.01.01.03</t>
  </si>
  <si>
    <t>PERSONAL ADMINISTRATIVO DE INSTITUCIONES EDUCATIVAS</t>
  </si>
  <si>
    <t>A.01.01.01.03.01</t>
  </si>
  <si>
    <t>A.01.01.01.03.02</t>
  </si>
  <si>
    <t>A.01.01.01.03.03</t>
  </si>
  <si>
    <t>A.01.01.01.03.05</t>
  </si>
  <si>
    <t>SGP.Bonificacion especial por recreacion</t>
  </si>
  <si>
    <t>A.01.01.01.03.06</t>
  </si>
  <si>
    <t>SGP.Bonificacion por Servicios</t>
  </si>
  <si>
    <t>A.01.01.01.03.07</t>
  </si>
  <si>
    <t>SGP.Pago Prima tecnica no factor salario</t>
  </si>
  <si>
    <t>A.01.01.01.03.08</t>
  </si>
  <si>
    <t>SGP.Prima de vacaciones</t>
  </si>
  <si>
    <t>A.01.01.01.03.09</t>
  </si>
  <si>
    <t>A.01.01.01.03.10</t>
  </si>
  <si>
    <t>SGP.Intereses a las Cesantias</t>
  </si>
  <si>
    <t>A.01.01.01.03.11</t>
  </si>
  <si>
    <t>SGP,Prima de Servicios</t>
  </si>
  <si>
    <t>A.01.01.01.03.12</t>
  </si>
  <si>
    <t>A.01.01.02</t>
  </si>
  <si>
    <t>APORTES PATRONALES</t>
  </si>
  <si>
    <t>A.01.01.02.01</t>
  </si>
  <si>
    <t>PERSONAL DOCENTE-Sin situacion de fondos</t>
  </si>
  <si>
    <t>A.01.01.02.01.01</t>
  </si>
  <si>
    <t>A.01.01.02.01.01.10</t>
  </si>
  <si>
    <t>A.01.01.02.01.01.10.01</t>
  </si>
  <si>
    <t>SGP.Aportes de Prevision Social SSF-Docentes</t>
  </si>
  <si>
    <t>A.01.01.02.01.02</t>
  </si>
  <si>
    <t>A.01.01.02.01.02.01</t>
  </si>
  <si>
    <t>SGP.Aportes para cesantias SSF-docentes</t>
  </si>
  <si>
    <t>A.01.01.02.02</t>
  </si>
  <si>
    <t>PERSONAL DOCENTE-Con situacion de fondos</t>
  </si>
  <si>
    <t>A.01.01.02.02.02</t>
  </si>
  <si>
    <t>A.01.01.02.02.02.01</t>
  </si>
  <si>
    <t>A.01.01.02.02.02.01.01</t>
  </si>
  <si>
    <t>SGP.Sena Personal Docente</t>
  </si>
  <si>
    <t>A.01.01.02.02.02.02</t>
  </si>
  <si>
    <t>A.01.01.02.02.02.02.01</t>
  </si>
  <si>
    <t>SGP.ICBF.Personal Docente</t>
  </si>
  <si>
    <t>A.01.01.02.02.02.03</t>
  </si>
  <si>
    <t>A.01.01.02.02.02.03.01</t>
  </si>
  <si>
    <t>SGP.ESAP-Personal Docente</t>
  </si>
  <si>
    <t>A.01.01.02.02.02.04</t>
  </si>
  <si>
    <t>A.01.01.02.02.02.04.01</t>
  </si>
  <si>
    <t>SGP.Caja de Compensacion Familiar personal Docente.</t>
  </si>
  <si>
    <t>A.01.01.02.02.02.05</t>
  </si>
  <si>
    <t>A.01.01.02.02.02.05.01</t>
  </si>
  <si>
    <t>SGP.Instituto Tecnicos Pesonal Docente</t>
  </si>
  <si>
    <t>A.01.01.02.03</t>
  </si>
  <si>
    <t>PERSONAL DIRECTIVO-DOCENTE Sin situacion de Fondos</t>
  </si>
  <si>
    <t>A.01.01.02.03.01</t>
  </si>
  <si>
    <t>A.01.01.02.03.01.10</t>
  </si>
  <si>
    <t>A.01.01.02.03.01.10.01</t>
  </si>
  <si>
    <t>SGP.SSF.Salud  y  Pension Personal Directivo Docente</t>
  </si>
  <si>
    <t>A.01.01.02.03.02</t>
  </si>
  <si>
    <t>A.01.01.02.03.02.01</t>
  </si>
  <si>
    <t>SGP.SSF.Cesantias personal Directivo Docente</t>
  </si>
  <si>
    <t>A.01.01.02.04</t>
  </si>
  <si>
    <t>PERSONAL DIRECTIVO-DOCENTE Con situacion de fondos</t>
  </si>
  <si>
    <t>A.01.01.02.04.02</t>
  </si>
  <si>
    <t>A.01.01.02.04.02.01</t>
  </si>
  <si>
    <t>A.01.01.02.04.02.01.01</t>
  </si>
  <si>
    <t>SGP.Sena personal Directivo Docente</t>
  </si>
  <si>
    <t>A.01.01.02.04.02.02</t>
  </si>
  <si>
    <t>A.01.01.02.04.02.02.01</t>
  </si>
  <si>
    <t>SGP.ICBF.Personal Directivo Docente</t>
  </si>
  <si>
    <t>A.01.01.02.04.02.03</t>
  </si>
  <si>
    <t>A.01.01.02.04.02.03.01</t>
  </si>
  <si>
    <t>SGP.ESAP-Personal Directivo Docente</t>
  </si>
  <si>
    <t>A.01.01.02.04.02.04</t>
  </si>
  <si>
    <t>CAJAS DE COMPENSACION FAMILIAR</t>
  </si>
  <si>
    <t>A.01.01.02.04.02.04.01</t>
  </si>
  <si>
    <t>SGP.Caja de Compensacion Familiar Personal Directivo</t>
  </si>
  <si>
    <t>A.01.01.02.04.02.05</t>
  </si>
  <si>
    <t>A.01.01.02.04.02.05.01</t>
  </si>
  <si>
    <t>SGP.Institutos Tecnicos Personal Directivo Docente</t>
  </si>
  <si>
    <t>A.01.01.02.05</t>
  </si>
  <si>
    <t>PERSONAL ADTIVO DE INSTITUCIONES EDUCATIVAS</t>
  </si>
  <si>
    <t>A.01.01.02.05.01</t>
  </si>
  <si>
    <t>APORTES DE PREVISION SOCIAL</t>
  </si>
  <si>
    <t>A.01.01.02.05.01.01</t>
  </si>
  <si>
    <t>APORTES PARA SALUD</t>
  </si>
  <si>
    <t>A.01.01.02.05.01.01.01</t>
  </si>
  <si>
    <t>SGP.Aportes para salud personal adtivo de I.E.</t>
  </si>
  <si>
    <t>A.01.01.02.05.01.02</t>
  </si>
  <si>
    <t>A.01.01.02.05.01.02.01</t>
  </si>
  <si>
    <t>SGP.Aportes para pension personal adtivo de I.E.</t>
  </si>
  <si>
    <t>A.01.01.02.05.01.03</t>
  </si>
  <si>
    <t>APORTES ARP</t>
  </si>
  <si>
    <t>A.01.01.02.05.01.03.01</t>
  </si>
  <si>
    <t>SGP.Aportes ARP Personal Adtivo I.E</t>
  </si>
  <si>
    <t>A.01.01.02.05.01.04</t>
  </si>
  <si>
    <t>A.01.01.02.05.01.04.01</t>
  </si>
  <si>
    <t>SGP.Aporte para cesantias personal adtivo I.E</t>
  </si>
  <si>
    <t>A.01.01.02.05.01.04.02</t>
  </si>
  <si>
    <t>SGP.Cesantias Retroactivas</t>
  </si>
  <si>
    <t>A.01.01.02.05.02</t>
  </si>
  <si>
    <t>A.01.01.02.05.02.01</t>
  </si>
  <si>
    <t>A.01.01.02.05.02.01.01</t>
  </si>
  <si>
    <t>SGP.Sena Personal Adtivo.I.E.</t>
  </si>
  <si>
    <t>A.01.01.02.05.02.02</t>
  </si>
  <si>
    <t>ICBF.</t>
  </si>
  <si>
    <t>A.01.01.02.05.02.02.01</t>
  </si>
  <si>
    <t>SGP.ICBF.Personal Adtivo I.E.</t>
  </si>
  <si>
    <t>A.01.01.02.05.02.03</t>
  </si>
  <si>
    <t>A.01.01.02.05.02.03.01</t>
  </si>
  <si>
    <t>SGP.ESAP-Personal Adtivo I.E.</t>
  </si>
  <si>
    <t>A.01.01.02.05.02.04</t>
  </si>
  <si>
    <t>A.01.01.02.05.02.04.01</t>
  </si>
  <si>
    <t>SGP.Cajas de Compensacion Familiar Personal Adtivo IE.</t>
  </si>
  <si>
    <t>A.01.01.02.05.02.05</t>
  </si>
  <si>
    <t>A.01.01.02.05.02.05.01</t>
  </si>
  <si>
    <t>SGP.Institutos Tecnicos Personal Adtivo I.E.</t>
  </si>
  <si>
    <t>A.01.01.05</t>
  </si>
  <si>
    <t>CONTRATACION  PARA EDUCACION JOVENES Y ADULTOS</t>
  </si>
  <si>
    <t>A.01.01.05.01</t>
  </si>
  <si>
    <t>RP.Servicios Educativos para jovenes en Extraedad adultos y analfabetas</t>
  </si>
  <si>
    <t>A.01.01.07</t>
  </si>
  <si>
    <t>CONTRATACION DE VIGILANCIA A  LOS ESTABLECIMIENTOS EDUCATVOS ESTATATALES</t>
  </si>
  <si>
    <t>A.01.01.07.01</t>
  </si>
  <si>
    <t>RP.Servicio de Vigilancia I.E.</t>
  </si>
  <si>
    <t>A.01.01.07.02</t>
  </si>
  <si>
    <t>SGP.SD.Servicio de Vigilancia Instituciones Educativas</t>
  </si>
  <si>
    <t>A.01.01.09</t>
  </si>
  <si>
    <t>DOTACION LEY 70 DE 1988 Y DECRETO REGLAMENTARIO 1978 DE 1979</t>
  </si>
  <si>
    <t>A.01.01.09.01</t>
  </si>
  <si>
    <t>DOTACION LEY 70/1998-PERSONAL DOCENTES</t>
  </si>
  <si>
    <t>A.01.01.09.01.01</t>
  </si>
  <si>
    <t>SGP.SD.Dotacion Ley 70 de 1988-Personal Docente</t>
  </si>
  <si>
    <t>A.01.01.11</t>
  </si>
  <si>
    <t>A.01.01.11.01</t>
  </si>
  <si>
    <t>SGP.SD.Viaticos y Gastos de Viaje</t>
  </si>
  <si>
    <t>A.01.01.12</t>
  </si>
  <si>
    <t>A.01.01.12.01</t>
  </si>
  <si>
    <t>RP.Sentencias y conciliaciones para la implementacion de estrategias que garanticen el acceso permanencia,inclusion y retencion desde la Educacion inicial hasta su articulacion con la Educacion Superior a la Comunidad Estudiantil.</t>
  </si>
  <si>
    <t>A.01.02</t>
  </si>
  <si>
    <t>CALIDAD MATRICULA</t>
  </si>
  <si>
    <t>A.01.02.01</t>
  </si>
  <si>
    <t>PREINVERSION ESTUDIOS,DISEÑOS,CONSULTORIAS ASESORIAS E INTERVENTORIAS</t>
  </si>
  <si>
    <t>A.01.02.01.03</t>
  </si>
  <si>
    <t>INTERVENTORIAS</t>
  </si>
  <si>
    <t>A.01.02.01.03.01</t>
  </si>
  <si>
    <t>RP.Interventoria proyectos de infraesctructura educativa</t>
  </si>
  <si>
    <t>A.01.02.01.03.02</t>
  </si>
  <si>
    <t>RP/SDO2016 Interventoria Proyectos de Infraestructura Educativa</t>
  </si>
  <si>
    <t>A.01.02.02</t>
  </si>
  <si>
    <t>CONSTRUCCION AMPLIACION Y ADECUACION  INFRAESCTRUCTURA EDUCATIVA</t>
  </si>
  <si>
    <t>A.01.02.02.01</t>
  </si>
  <si>
    <t>SGP.Construccion ampliacion y Adecuacion Infraestructura fisica de las Instituciones Educativas-Cerramiento Multiproposito COmuna 1 y 4</t>
  </si>
  <si>
    <t>A.01.02.02.02</t>
  </si>
  <si>
    <t>RP.Construccion Cerramiento I.E.Manuel Maria Sanchez</t>
  </si>
  <si>
    <t>A.01.02.02.03</t>
  </si>
  <si>
    <t>RP.SDO/2016 Construccion,ampliacion y/o adecuacion de la infraestructura Fisica de la I.E.Alberto Mendoza Mayor</t>
  </si>
  <si>
    <t>A.01.02.02.04</t>
  </si>
  <si>
    <t>RP.SDO/2016 Construccion amplilacion y adecuacion de la Infraestructura Fisica de los Establecimientos Educativos</t>
  </si>
  <si>
    <t>A.01.02.03</t>
  </si>
  <si>
    <t>MANTENIMIENTO INFRAESTRUCTURA EDUCATIVA</t>
  </si>
  <si>
    <t>A.01.02.03.01</t>
  </si>
  <si>
    <t>SGP.Obras de Conservacion Preventiva y correctiva o mejoramiento de los Establecimientos Educativos</t>
  </si>
  <si>
    <t>A.01.02.03.02</t>
  </si>
  <si>
    <t>RP/SDO/2016 Obras de Conservacion Preventiva y correctiva o Mejoramiento de los Establecimientos Educativos</t>
  </si>
  <si>
    <t>A.01.02.04</t>
  </si>
  <si>
    <t>DOTACION INSTITUCIONAL DE INFRAESTRUCTURA EDUCATIVA</t>
  </si>
  <si>
    <t>A.01.02.04.01</t>
  </si>
  <si>
    <t>SGP.Dotacion de Mob. Equipos y material Didactico,Tecnologico y logistico para las Instituciones Educativas.</t>
  </si>
  <si>
    <t>A.01.02.04.02</t>
  </si>
  <si>
    <t>RP.Dotacion de Mobiliario y material Didactico tecnologico y logistico para las Instituciones Educativas Oficiales</t>
  </si>
  <si>
    <t>A.01.02.04.03</t>
  </si>
  <si>
    <t>REG.SDO/2016 Dotacion mobiliario y material tecnologico y logistico para las instituciones Educativas .</t>
  </si>
  <si>
    <t>A.01.02.06</t>
  </si>
  <si>
    <t>PAGOS DE SERVICIOS PUBLICOS DE LAS I.E.</t>
  </si>
  <si>
    <t>A.01.02.06.02</t>
  </si>
  <si>
    <t>A.01.02.06.02.01</t>
  </si>
  <si>
    <t>SGP.Servicios Publicos I.Educativas</t>
  </si>
  <si>
    <t>A.01.02.06.02.02</t>
  </si>
  <si>
    <t>RP.Servicios Publicos I.Educativas</t>
  </si>
  <si>
    <t>A.01.02.07</t>
  </si>
  <si>
    <t>TRANSPORTE ESCOLAR</t>
  </si>
  <si>
    <t>A.01.02.07.01</t>
  </si>
  <si>
    <t>SGP.Implementacion de estrategias que garanticen el acceso,permanencia inclusion y retencion desde la Educacion inicial hasta su articulacion con la educacion superior a la Comunidad Estudiantil.</t>
  </si>
  <si>
    <t>A.01.02.07.02</t>
  </si>
  <si>
    <t>RP.Implementacion de estrategias que garanticen el acceso permanencia,inclusion y Retencion desde la Educacion inicial hasta su articulacion con la Edcacion superior a la Comunidad Estudiantil</t>
  </si>
  <si>
    <t>A.01.02.08</t>
  </si>
  <si>
    <t>CAPACITACION A DOCENTES Y DIRECTIVOS DOCENTES</t>
  </si>
  <si>
    <t>A.01.02.08.01</t>
  </si>
  <si>
    <t>RP.Cualificacion docentes implementacion de acciones para el Fortalecimiento de los procesos de calidad en la prestacion del servicio en las Instituciones Educativas.</t>
  </si>
  <si>
    <t>A.01.02.10</t>
  </si>
  <si>
    <t>ALIMENTACION ESCOLAR</t>
  </si>
  <si>
    <t>A.01.02.10.02</t>
  </si>
  <si>
    <t>CONTRATACION CON TERCEROS PARA LA PROVISION INTEGRAL DEL SERVICIO DE ALIMENTACION ESCOLAR.</t>
  </si>
  <si>
    <t>A.01.02.10.02.01</t>
  </si>
  <si>
    <t>SGP.AE.Asistencia al fortalecimieto de programas Nutricionales para los niños,niñas y jovenes de las I.Educativas oficiales</t>
  </si>
  <si>
    <t>A.01.02.10.02.02</t>
  </si>
  <si>
    <t>RP.Asistencia al fortalecimiento de Programas Nutricionales para los niños,niñas y jovenes de las I.Educativas oficiales</t>
  </si>
  <si>
    <t>A.01.02.10.02.03</t>
  </si>
  <si>
    <t>SGP.CAL.SDO/2016 Asistencia al fortalecimiento de programa Nutricionales para los niños,niñas y jovenes de las I.Educativas Oficiales</t>
  </si>
  <si>
    <t>A.01.02.10.02.04</t>
  </si>
  <si>
    <t>SGP.CAL.RF/2016 Asistencia al fortalecimiento de Programas Nutricionales para los niños,niñas y jovenes de las I.Educativas Oficiales</t>
  </si>
  <si>
    <t>A.01.02.10.02.05</t>
  </si>
  <si>
    <t>MINEDUC.PAE.Asistencia al fortalecimiento de Programa Nutricional para los niños,niñas yjovenes de las I.Educativas RES.23928</t>
  </si>
  <si>
    <t>A.01.02.10.02.06</t>
  </si>
  <si>
    <t>MINEDUC.PAE SDO/2016 Asisencia al fortalecimiento de programas Nutricionales para los niños,niñas y jovenes de las IL.Educativas Oficiales</t>
  </si>
  <si>
    <t>A.01.02.10.02.07</t>
  </si>
  <si>
    <t>MINEDUC.PAE RF/2016 Asisencia al fortalecimiento de Programas Nutricionales para los niños,niñas y jovenes de las I.Educativas Oficiales</t>
  </si>
  <si>
    <t>A.01.02.10.02.08</t>
  </si>
  <si>
    <t>SGP.AE.RF/2016 Asistencia al fortalecimiento de Programas Nutricionales para los niños,niñas y jovenes de la I.Educativas Oficilaes</t>
  </si>
  <si>
    <t>A.01.02.10.02.09</t>
  </si>
  <si>
    <t>RP.SDO/2016 Asistencia al fortalecimiento de Programa Nutricionales para los niños,niñas y jovenes de las I.Educativas Oficiales</t>
  </si>
  <si>
    <t>A.01.02.10.02.10</t>
  </si>
  <si>
    <t>MINEDUC-PAE Asistencia al fortalecimiento de programa Nutricional para los niños,niñas y jovenes de las I.EDucativas RES.02688</t>
  </si>
  <si>
    <t>A.01.02.10.02.11</t>
  </si>
  <si>
    <t>MINEDUC-PAE Asistencia al fortalecimiento de programa Nutricional para los niños,niñas y jovenes de las I.EDucativas RES.03260</t>
  </si>
  <si>
    <t>A.01.02.10.02.12</t>
  </si>
  <si>
    <t>MINEDUC.PAE Asistencia al fortalecimiento de programa Nutricional para los niños,niñas y jovenes de las I.Educativas RES.03260</t>
  </si>
  <si>
    <t>A.01.02.10.04</t>
  </si>
  <si>
    <t>INTERVENTORIA SUPERVISION,MONITOREO Y CONTROL DE LA PRESTACION DEL SERVICIO DE ALIMENTACION ESCOLAR.</t>
  </si>
  <si>
    <t>A.01.02.10.04.01</t>
  </si>
  <si>
    <t>RP.Interventoria Supervision,Monitorero y control de la Prestacion del Servicio de Alimentacion Escolar.</t>
  </si>
  <si>
    <t>A.01.02.10.04.02</t>
  </si>
  <si>
    <t>RP.SDO/2016 Interventoria supervision Monitorero y control de la Prestacion del Servicio de Alimentacion Escolar</t>
  </si>
  <si>
    <t>A.01.02.11</t>
  </si>
  <si>
    <t>RECURSOS PARA DESARROLLAR PROYECTOS DE ACOMPAÑAMIENTO A PLANES DE MEJORAMIENTO FORMULADOS POR LOS ESTABLECIMIENTOS EDUCATIVOS CON BASE EN RESULTADOS DE LAS EVALUACIONES CENSALES APLICADAS POR EL MEN Y ICFES QUE APUNTEN AL DESARROLLO DE COMPETENCIAS.</t>
  </si>
  <si>
    <t>A.01.02.11.01</t>
  </si>
  <si>
    <t>RP.Apoyo en la Implementacion planes de mejoramiento de las Instituciones Educativas</t>
  </si>
  <si>
    <t>A.01.03</t>
  </si>
  <si>
    <t>CALIDAD GRATUIDAD</t>
  </si>
  <si>
    <t>A.01.03.08</t>
  </si>
  <si>
    <t>TRANSFERENCIAS PARA CALIDAD GRATUIDAD SIN SITUACION DE FONDOS</t>
  </si>
  <si>
    <t>A.01.03.08.01</t>
  </si>
  <si>
    <t>SGP.Implementacion de estrategias que garanticen el acceso permanencia,inclusion y retencion desde la Educacion inicial hasta su articulacion con la educacion superior a la comunidad estudiantil</t>
  </si>
  <si>
    <t>A.01.04</t>
  </si>
  <si>
    <t>EFICIENCIA EN LA ADMINISTRACION DEL SERVICIO EDUCATIVO</t>
  </si>
  <si>
    <t>A.01.04.01</t>
  </si>
  <si>
    <t>MODERNIZACION DE LA SECRETARIA DE EDUCACION</t>
  </si>
  <si>
    <t>A.01.04.01.01</t>
  </si>
  <si>
    <t>RP.Apoyo fisico humano y financiero para mejorar la eficiencia adtiva en el Servicio Educativo</t>
  </si>
  <si>
    <t>A.01.04.01.02</t>
  </si>
  <si>
    <t>SGP.SD.Apoyo fisico humano y financiero para mejorar la eficiencia administrativa en el servicio Educativo</t>
  </si>
  <si>
    <t>A.01.04.01.03</t>
  </si>
  <si>
    <t>RP.SDO/2016 Apoyo fisico humano y financiro para mejorar la eficiencia adtiva en el Servicio Educativo</t>
  </si>
  <si>
    <t>A.01.04.01.04</t>
  </si>
  <si>
    <t>SGP.SD. Modernización con el sector  educ. que permita mejorar la eficiencia en la admon y uso de los recursos físicos, humanos y financieros</t>
  </si>
  <si>
    <t>A.01.04.03</t>
  </si>
  <si>
    <t>CONECTIVIDAD</t>
  </si>
  <si>
    <t>A.01.04.03.01</t>
  </si>
  <si>
    <t>RP.SDO/2016 Conectividad de las I.Educativas</t>
  </si>
  <si>
    <t>A.01.05</t>
  </si>
  <si>
    <t>NECESIDADES EDUCATIVAS ESPECIALES</t>
  </si>
  <si>
    <t>A.01.05.01</t>
  </si>
  <si>
    <t>SERVICIO PERSONAL APOYO</t>
  </si>
  <si>
    <t>A.01.05.01.01</t>
  </si>
  <si>
    <t>RP.Apoyo Integral al Escolar</t>
  </si>
  <si>
    <t>A.01.05.01.02</t>
  </si>
  <si>
    <t>SGP.SD.Apoyo Integral al Escolar</t>
  </si>
  <si>
    <t>A.01.05.01.03</t>
  </si>
  <si>
    <t>SGP.SD.Apoyo al Escolar-Capacitaciones excepcionales</t>
  </si>
  <si>
    <t>A.01.07</t>
  </si>
  <si>
    <t>OTROS GASTOS EN EDUCACION NO INCLUIDOS EN LOS CONCEPTO ANTERIORES</t>
  </si>
  <si>
    <t>A.01.07.01</t>
  </si>
  <si>
    <t>COMPETENCIAS LABORALES Y FORMACION PARA EL TRABAJO Y EL DESARROLLO HUMANO</t>
  </si>
  <si>
    <t>A.01.07.01.01</t>
  </si>
  <si>
    <t>A.01.07.01.01.01</t>
  </si>
  <si>
    <t>RP.Fortalecimiento de competencias laborales articulacion con programa tecnicos y tecnologicos</t>
  </si>
  <si>
    <t>A.01.07.02</t>
  </si>
  <si>
    <t>APLICACION DE PROYECTOS EDUCATIVOS TRANSVERSALES</t>
  </si>
  <si>
    <t>A.01.07.02.01</t>
  </si>
  <si>
    <t>RP.Fortalecimiento de competencias basicas  especificas y ciudadanas de la comunidad Educativa</t>
  </si>
  <si>
    <t>A.01.07.02.02</t>
  </si>
  <si>
    <t>RP.Capacitacion Bienestar y Estimulos Docentes</t>
  </si>
  <si>
    <t>A.01.07.02.03</t>
  </si>
  <si>
    <t>RP.Investigacion Educativas</t>
  </si>
  <si>
    <t>A.01.07.02.05</t>
  </si>
  <si>
    <t>RP.Capacitacion Bienestar y Estimulos Docentes y Directivos Docentes</t>
  </si>
  <si>
    <t>A.01.07.02.06</t>
  </si>
  <si>
    <t>RP.SDO/2016 Investigacion Educativas</t>
  </si>
  <si>
    <t>A.01.07.02.07</t>
  </si>
  <si>
    <t>RP/SDO/2016 Capatacion Bienestar y Estimulos Docente y Directivos Docentes</t>
  </si>
  <si>
    <t>A.01.08</t>
  </si>
  <si>
    <t>EDUCACION SUPERIOR</t>
  </si>
  <si>
    <t>A.01.08.03</t>
  </si>
  <si>
    <t>FONDOS DESTINADOS A BECAS,SUBSIDIOS Y CREDITOS EDUCATIVOS UNIVERSITARIOS LEY 1012/2006</t>
  </si>
  <si>
    <t>A.01.08.03.01</t>
  </si>
  <si>
    <t>RP.Promocion y apoyo para el acceso a la Educacion Superior</t>
  </si>
  <si>
    <t>A.02</t>
  </si>
  <si>
    <t>SALUD</t>
  </si>
  <si>
    <t>A.02.01</t>
  </si>
  <si>
    <t>REGIMEN SUBSIDIADO</t>
  </si>
  <si>
    <t>A.02.01.01</t>
  </si>
  <si>
    <t>AFILIACION AL REGIMEN SUBSIDIADO</t>
  </si>
  <si>
    <t>A.02.01.01.01</t>
  </si>
  <si>
    <t>SGP.Regimen Subsidiado</t>
  </si>
  <si>
    <t>A.02.01.01.02</t>
  </si>
  <si>
    <t>FOSYGA Regimen Subsidiado</t>
  </si>
  <si>
    <t>A.02.01.01.03</t>
  </si>
  <si>
    <t>R.CEDIDAS.Regimen Subsidiado Rentas Cedidas</t>
  </si>
  <si>
    <t>A.02.01.01.04</t>
  </si>
  <si>
    <t>ETESA Regimen Subsidiado ETESA</t>
  </si>
  <si>
    <t>A.02.01.01.05</t>
  </si>
  <si>
    <t>FONPET.Regimen Subsidiado</t>
  </si>
  <si>
    <t>A.02.02</t>
  </si>
  <si>
    <t>SALUD PUBLICA</t>
  </si>
  <si>
    <t>A.02.02.15</t>
  </si>
  <si>
    <t>SALUD AMBIENTAL</t>
  </si>
  <si>
    <t>A.02.02.15.01</t>
  </si>
  <si>
    <t>PROMOCION DE LA SALUD HABITAT  SALUDABLE</t>
  </si>
  <si>
    <t>A.02.02.15.01.01</t>
  </si>
  <si>
    <t>CONTRATACION CON PERSONAS JURIDICAS QUE NO SEAN ESE'S</t>
  </si>
  <si>
    <t>A.02.02.15.01.01.01</t>
  </si>
  <si>
    <t>SGP.Control y mediciones xx factores calidad agua</t>
  </si>
  <si>
    <t>A.02.02.15.01.01.02</t>
  </si>
  <si>
    <t>RP.Control y mediciones xx factores calidad agua</t>
  </si>
  <si>
    <t>A.02.02.15.02</t>
  </si>
  <si>
    <t>GESTION DEL RIESGO SITUACIONES DE SALUD RELACIONADAS CON CONDICIONES AMBIENTALES</t>
  </si>
  <si>
    <t>A.02.02.15.02.01</t>
  </si>
  <si>
    <t>CONTRATACION CON PERSONAS JURIDICAS QUE NO SEAN ESE</t>
  </si>
  <si>
    <t>A.02.02.15.02.01.01</t>
  </si>
  <si>
    <t>RP.Implementacion de actividades de salud publica en zoonosis</t>
  </si>
  <si>
    <t>A.02.02.15.02.01.02</t>
  </si>
  <si>
    <t>RP.Centro de Zoonosis</t>
  </si>
  <si>
    <t>A.02.02.15.02.01.03</t>
  </si>
  <si>
    <t>RP.SDO/2016 implementacion de actividades de salud en zoonosis</t>
  </si>
  <si>
    <t>A.02.02.15.02.01.04</t>
  </si>
  <si>
    <t>RP.SDO/2016 Centro de Zoonosis</t>
  </si>
  <si>
    <t>A.02.02.16</t>
  </si>
  <si>
    <t>VIDA SALUDABLE Y CONDICIONES NO TRANSMISIBLES</t>
  </si>
  <si>
    <t>A.02.02.16.01</t>
  </si>
  <si>
    <t>PROMOCION DE LA SALUD MODOS,CONDICIONES Y ESTILOS DE VIDA SALUDABLES</t>
  </si>
  <si>
    <t>A.02.02.16.01.01</t>
  </si>
  <si>
    <t>CONTRATACION CON LAS EMPRESAS SOCIALES DEL ESTADO</t>
  </si>
  <si>
    <t>A.02.02.16.01.01.02</t>
  </si>
  <si>
    <t>SGP.Implementacion de Actividades de Enfermedades Cronicas</t>
  </si>
  <si>
    <t>A.02.02.16.02</t>
  </si>
  <si>
    <t>GESTION DEL RIESGO CONDICIONES CRONICAS PREVALENTE</t>
  </si>
  <si>
    <t>A.02.02.16.02.01</t>
  </si>
  <si>
    <t>A.02.02.16.02.01.01</t>
  </si>
  <si>
    <t>RP.Deteccion Precoz de Cancer</t>
  </si>
  <si>
    <t>A.02.02.16.02.01.02</t>
  </si>
  <si>
    <t>SGP.Implementacion de Actividades de Salud Bucal</t>
  </si>
  <si>
    <t>A.02.02.16.02.01.03</t>
  </si>
  <si>
    <t>RP.Prevencion y Deteccion Temprana de enfermedades Oftalmologicas</t>
  </si>
  <si>
    <t>A.02.02.16.02.02</t>
  </si>
  <si>
    <t>A.02.02.16.02.02.01</t>
  </si>
  <si>
    <t>RP.Implementacion de Actividades de Salud Bucal</t>
  </si>
  <si>
    <t>A.02.02.17</t>
  </si>
  <si>
    <t>CONVIVENCIA SOCIAL Y SALUD MENTAL</t>
  </si>
  <si>
    <t>A.02.02.17.01</t>
  </si>
  <si>
    <t>PROMOCION DE LA SALUD PROMOCION DE LA SALUD MENTAL Y LA CONVIVENCIA</t>
  </si>
  <si>
    <t>A.02.02.17.01.01</t>
  </si>
  <si>
    <t>A.02.02.17.01.01.01</t>
  </si>
  <si>
    <t>SGP.Implementacion de Actividades de Salud Mental</t>
  </si>
  <si>
    <t>A.02.02.17.02</t>
  </si>
  <si>
    <t>GESTION DEL RIESGO PREVENCION Y ATENCION INTEGRAL A PROBLEMAS Y TRASTORNOS MENTALES SPA</t>
  </si>
  <si>
    <t>A.02.02.17.02.01</t>
  </si>
  <si>
    <t>CONTRATACION CON PERSONAS JURIDICAS QUE SEAN ESE</t>
  </si>
  <si>
    <t>A.02.02.17.02.01.01</t>
  </si>
  <si>
    <t>RP.Implementacion de Actividades de salud Mental</t>
  </si>
  <si>
    <t>A.02.02.17.02.01.02</t>
  </si>
  <si>
    <t>RP.Atencion a Poblacion Habitante de  y en situacion de Calle</t>
  </si>
  <si>
    <t>A.02.02.17.02.01.03</t>
  </si>
  <si>
    <t>RP.SDO/2016 Implementacion de Actividades de salud Mental</t>
  </si>
  <si>
    <t>A.02.02.18</t>
  </si>
  <si>
    <t>SEGURIDAD ALIMENTARIA Y NUTRICIONAL</t>
  </si>
  <si>
    <t>A.02.02.18.01</t>
  </si>
  <si>
    <t>PROMOCION DE LA SALUD</t>
  </si>
  <si>
    <t>A.02.02.18.01.01</t>
  </si>
  <si>
    <t>A.02.02.18.01.01.01</t>
  </si>
  <si>
    <t>RP.Implementacion de actividades en salud Publica Nutricional</t>
  </si>
  <si>
    <t>A.02.02.18.01.01.02</t>
  </si>
  <si>
    <t>RP.SDO/2016 Implementacion de actividades en salud Publica Nutricional</t>
  </si>
  <si>
    <t>A.02.02.18.02</t>
  </si>
  <si>
    <t>GESTION DEL RIESGO (CONSUMO Y APROVECHAMIENTO  BIOLOGICO DE LOS ALIMENTOS CALIDAD E INOCUIDAD DE LOS ALIMENTOS</t>
  </si>
  <si>
    <t>A.02.02.18.02.01</t>
  </si>
  <si>
    <t>A.02.02.18.02.01.01</t>
  </si>
  <si>
    <t>SGP.Analisis de alimentos</t>
  </si>
  <si>
    <t>A.02.02.18.02.01.02</t>
  </si>
  <si>
    <t>RP.Control de Decomisos</t>
  </si>
  <si>
    <t>A.02.02.18.02.01.03</t>
  </si>
  <si>
    <t>RP.Analisis de alimentos</t>
  </si>
  <si>
    <t>A.02.02.19</t>
  </si>
  <si>
    <t>SEXUALIDAD DERECHOS SEXUALES Y REPRODUCTIVOS</t>
  </si>
  <si>
    <t>A.02.02.19.01</t>
  </si>
  <si>
    <t>PROMOCION DE LA SALUD PROMOCION DE LOS DERECHOS SEXUALES Y REPRODUCTIVOS Y LA EQUIDAD DE GENERO)</t>
  </si>
  <si>
    <t>A.02.02.19.01.01</t>
  </si>
  <si>
    <t>A.02.02.19.01.01.01</t>
  </si>
  <si>
    <t>RP.Implementacion acciones para la atencion integral madres gestantes.</t>
  </si>
  <si>
    <t>A.02.02.19.01.01.02</t>
  </si>
  <si>
    <t>SGP.Implementacion de actividades de salud sexual y reproductiva</t>
  </si>
  <si>
    <t>A.02.02.19.01.01.03</t>
  </si>
  <si>
    <t>RP.Implementacin de Actividades de Salud Sexual y Reproductiva</t>
  </si>
  <si>
    <t>A.02.02.19.02</t>
  </si>
  <si>
    <t>GESTION DEL RIESGO-PREVENCION Y ATENCION INTEGRAL EN SSR DESDE UN ENFOQUE DE DERECHOS)</t>
  </si>
  <si>
    <t>A.02.02.19.02.01</t>
  </si>
  <si>
    <t>A.02.02.19.02.01.01</t>
  </si>
  <si>
    <t>RP.Implementacion de actividades de salud reproductiva</t>
  </si>
  <si>
    <t>A.02.02.20</t>
  </si>
  <si>
    <t>VIDA SALUDABLE Y ENFERMEDADES TRANSMISIBLES</t>
  </si>
  <si>
    <t>A.02.02.20.01</t>
  </si>
  <si>
    <t>GESTION DEL RIESGO EN ENFERMEDADES INMUNOPREVENIBLES PAI</t>
  </si>
  <si>
    <t>A.02.02.20.01.01</t>
  </si>
  <si>
    <t>A.02.02.20.01.01.01</t>
  </si>
  <si>
    <t>SGP.Implementacion de Estrategias de Salud Infantil</t>
  </si>
  <si>
    <t>A.02.02.20.01.01.02</t>
  </si>
  <si>
    <t>RP.Implementacion de Estrategias de Salud Infantil</t>
  </si>
  <si>
    <t>A.02.02.20.01.01.03</t>
  </si>
  <si>
    <t>RP.Estrategia IAMI</t>
  </si>
  <si>
    <t>A.02.02.20.01.01.04</t>
  </si>
  <si>
    <t>RP.Salud Infantil Estrategia AIEPI</t>
  </si>
  <si>
    <t>A.02.02.20.02</t>
  </si>
  <si>
    <t>GESTION DEL RIESGO EN ENFERMEDADES EMERGENTES REEMERGENTES Y DESATENDIDAS</t>
  </si>
  <si>
    <t>A.02.02.20.02.01</t>
  </si>
  <si>
    <t>TUBERCULOSIS</t>
  </si>
  <si>
    <t>A.02.02.20.02.01.01</t>
  </si>
  <si>
    <t>A.02.02.20.02.01.01.01</t>
  </si>
  <si>
    <t>SGP.Plan estrategico Colombia libre de Tuberculosis 2000-2010</t>
  </si>
  <si>
    <t>A.02.02.20.02.01.01.02</t>
  </si>
  <si>
    <t>RP.Plan estrategico Colombia libre de tuberculosis 2000-2010</t>
  </si>
  <si>
    <t>A.02.02.20.02.02</t>
  </si>
  <si>
    <t>LEPRA O HANSEN</t>
  </si>
  <si>
    <t>A.02.02.20.02.02.01</t>
  </si>
  <si>
    <t>A.02.02.20.02.02.01.01</t>
  </si>
  <si>
    <t>SGP.Programa LEPRA</t>
  </si>
  <si>
    <t>A.02.02.20.02.02.01.02</t>
  </si>
  <si>
    <t>RP.Programa LEPRA</t>
  </si>
  <si>
    <t>A.02.02.20.03</t>
  </si>
  <si>
    <t>GESTION DEL RIESGO EN CONDICIONES ENDEMO-EPIDEMIAS</t>
  </si>
  <si>
    <t>A.02.02.20.03.01</t>
  </si>
  <si>
    <t>ENFERMEDADES TRANSMITIDAS POR VECTORES-ETV</t>
  </si>
  <si>
    <t>A.02.02.20.03.01.01</t>
  </si>
  <si>
    <t>CONTRATACION CON PERSONAS JURIDICAS QUE NOS SEAN  ESE'S</t>
  </si>
  <si>
    <t>A.02.02.20.03.01.01.01</t>
  </si>
  <si>
    <t>RP.Implemntacion actividades de salud en Vectores</t>
  </si>
  <si>
    <t>A.02.02.20.03.01.01.02</t>
  </si>
  <si>
    <t>SGP.Implementacion Actividads de Salud en Vectores</t>
  </si>
  <si>
    <t>A.02.02.23</t>
  </si>
  <si>
    <t>GESTION EN SALUD PUBLICA</t>
  </si>
  <si>
    <t>A.02.02.23.02</t>
  </si>
  <si>
    <t>VIGILANCIA Y CONTROL EN SALUD PUBLICA</t>
  </si>
  <si>
    <t>A.02.02.23.02.03</t>
  </si>
  <si>
    <t>INSPECCION VIGILANCIA Y CONTROL SANITARIO</t>
  </si>
  <si>
    <t>A.02.02.23.02.03.01</t>
  </si>
  <si>
    <t>RP.Apoyo a la Gestion de la Vigilancia en Salud Publica</t>
  </si>
  <si>
    <t>A.02.02.23.02.03.02</t>
  </si>
  <si>
    <t>RP.SDO/2016 Apoyo a la gestion de la Vigilancia en Salud Publica</t>
  </si>
  <si>
    <t>A.02.03</t>
  </si>
  <si>
    <t>PRESTACIONES DE SERVICIOS A LA POBLACION POBRE EN LO NO CUBIERTO CON SUBSIDIOS A LA DEMANDA</t>
  </si>
  <si>
    <t>A.02.03.01</t>
  </si>
  <si>
    <t>PRESTACION DE SERVICIOS DE SALUD PARA LA POBLACION POBRE NO ASEGURADA</t>
  </si>
  <si>
    <t>A.02.03.01.01</t>
  </si>
  <si>
    <t>SERVICIOS CONTRATADOS CON EMPRESAS SOCIALES DEL ESTADO</t>
  </si>
  <si>
    <t>A.02.03.01.01.01</t>
  </si>
  <si>
    <t>BAJO NIVEL DE COMPLEJIDAD</t>
  </si>
  <si>
    <t>A.02.03.01.01.01.01</t>
  </si>
  <si>
    <t>RP.Atencion poblacion pobre no asegurada baja complejidad</t>
  </si>
  <si>
    <t>A.02.04</t>
  </si>
  <si>
    <t>OTROS GASTOS EN SALUD</t>
  </si>
  <si>
    <t>A.02.04.09</t>
  </si>
  <si>
    <t>INVERSIONES DIRECTAS EN LA RED PUBLICA SEGUN PLAN BIENAL EN  INFRAESTRUCTURA</t>
  </si>
  <si>
    <t>A.02.04.09.01</t>
  </si>
  <si>
    <t>RP.Mantenimiento y Mejoramiento Infraestructura del Hospital</t>
  </si>
  <si>
    <t>A.02.04.09.02</t>
  </si>
  <si>
    <t>RP.Centro de Salud Comun Cuatro</t>
  </si>
  <si>
    <t>A.02.04.09.03</t>
  </si>
  <si>
    <t>RP.SDO/2016 Mantenimiento y Mejoramiento Infraestructura del  Hospital</t>
  </si>
  <si>
    <t>A.02.04.09.04</t>
  </si>
  <si>
    <t>RP.SDO/2016 Centro de Salud Comuna Cuatro</t>
  </si>
  <si>
    <t>A.03</t>
  </si>
  <si>
    <t>AGUA POTABLE Y SANEAMIENTO BASICO SIN INCLUIR PROYECTOS DE VIS</t>
  </si>
  <si>
    <t>A.03.10</t>
  </si>
  <si>
    <t>SERVICIO DE ACUEDUCTO</t>
  </si>
  <si>
    <t>A.03.10.01</t>
  </si>
  <si>
    <t>ACUEDUCTO-CAPTACION</t>
  </si>
  <si>
    <t>A.03.10.01.01</t>
  </si>
  <si>
    <t>SGP.Proyecto Agua</t>
  </si>
  <si>
    <t>A.03.10.01.02</t>
  </si>
  <si>
    <t>SGPPG. Proyecto agua</t>
  </si>
  <si>
    <t>A.03.10.01.03</t>
  </si>
  <si>
    <t>RP.SDO/2016 Proyecto Agua</t>
  </si>
  <si>
    <t>A.03.10.01.04</t>
  </si>
  <si>
    <t>SGP.SDO/2016 Proyecto Agua</t>
  </si>
  <si>
    <t>A.03.10.01.05</t>
  </si>
  <si>
    <t>SGPPG.SDO/2016 Proyecto Agua</t>
  </si>
  <si>
    <t>A.03.10.01.06</t>
  </si>
  <si>
    <t>ELEC.Proyecto Agua</t>
  </si>
  <si>
    <t>A.03.10.01.07</t>
  </si>
  <si>
    <t>RP.Proyecto Agua</t>
  </si>
  <si>
    <t>A.03.10.04</t>
  </si>
  <si>
    <t>ACUEDUCTO TRATAMIENTO</t>
  </si>
  <si>
    <t>A.03.10.04.01</t>
  </si>
  <si>
    <t>SGP.Acueducto Rural</t>
  </si>
  <si>
    <t>A.03.10.07</t>
  </si>
  <si>
    <t>ACUEDUCTO-DISTRIBUCION</t>
  </si>
  <si>
    <t>A.03.10.07.01</t>
  </si>
  <si>
    <t>SGP.Acueducto MIB</t>
  </si>
  <si>
    <t>A.03.10.07.02</t>
  </si>
  <si>
    <t>SGP.Mejoramiento acueductos rurales</t>
  </si>
  <si>
    <t>A.03.10.12</t>
  </si>
  <si>
    <t>ACUEDUCTO-FORMULACION IMPLEMENTACION Y ACCIONES DE FORTALECIMIENTO PARA LA ADMINISTRACION Y OPERACION DE LOS SERVICIOS</t>
  </si>
  <si>
    <t>A.03.10.12.01</t>
  </si>
  <si>
    <t>RP.Formulacion y Ejecucion de la Politica del servicio de Acueducto</t>
  </si>
  <si>
    <t>A.03.10.12.02</t>
  </si>
  <si>
    <t>SGP.Formulacion y Ejecucion de la politica del servicio de Acueducto</t>
  </si>
  <si>
    <t>A.03.10.13</t>
  </si>
  <si>
    <t>ACUEDUCTO SUBSIDIOS</t>
  </si>
  <si>
    <t>A.03.10.13.01</t>
  </si>
  <si>
    <t>SGP.FSRI Acueducto ESPY</t>
  </si>
  <si>
    <t>A.03.10.13.02</t>
  </si>
  <si>
    <t>RP.FSRI Acueducto ESPY</t>
  </si>
  <si>
    <t>A.03.10.13.03</t>
  </si>
  <si>
    <t>RP.FSRI Acueducto ACUATRINIDAD</t>
  </si>
  <si>
    <t>A.03.10.13.04</t>
  </si>
  <si>
    <t>RP`.FSRI Acueducto SAN MARCOS</t>
  </si>
  <si>
    <t>A.03.10.13.05</t>
  </si>
  <si>
    <t>RP.FSRI Acueducto ACUALTODAPA</t>
  </si>
  <si>
    <t>A.03.10.13.06</t>
  </si>
  <si>
    <t>RP.FSRI  Acueducto AGUAS RIVERAS DE YUMBO</t>
  </si>
  <si>
    <t>A.03.10.13.07</t>
  </si>
  <si>
    <t>RP.FSRI Acueducto  EMCALI</t>
  </si>
  <si>
    <t>A.03.10.13.08</t>
  </si>
  <si>
    <t>SGP.FSRI Acueducto EMCALI</t>
  </si>
  <si>
    <t>A.03.10.13.09</t>
  </si>
  <si>
    <t>SGP.SDO/2016 FSRI Acueducto EMCALI</t>
  </si>
  <si>
    <t>A.03.10.13.10</t>
  </si>
  <si>
    <t>SGPPG.SDO/2016 FSRI Acueducto EMCALI</t>
  </si>
  <si>
    <t>A.03.10.13.11</t>
  </si>
  <si>
    <t>RP.SDO/2016 FSRI Acueducto EMCALI</t>
  </si>
  <si>
    <t>A.03.11</t>
  </si>
  <si>
    <t>SERVICIO DE ALCANTARILLADO</t>
  </si>
  <si>
    <t>A.03.11.01</t>
  </si>
  <si>
    <t>ALCANTARILLADO-RECOLECCION</t>
  </si>
  <si>
    <t>A.03.11.01.01</t>
  </si>
  <si>
    <t>RP.Alcantarillado MIB</t>
  </si>
  <si>
    <t>A.03.11.01.02</t>
  </si>
  <si>
    <t>SGP.Alcantarillado MIB</t>
  </si>
  <si>
    <t>A.03.11.02</t>
  </si>
  <si>
    <t>ALCANTARILLADO-TRANSPORTE</t>
  </si>
  <si>
    <t>A.03.11.02.01</t>
  </si>
  <si>
    <t>SGP.Alcantarillado Rio Yumbo</t>
  </si>
  <si>
    <t>A.03.11.02.02</t>
  </si>
  <si>
    <t>ELEC.Alcantarillado Rio Yumbo</t>
  </si>
  <si>
    <t>A.03.11.02.03</t>
  </si>
  <si>
    <t>SGP.PG Alcantarillado Rio Yumbo</t>
  </si>
  <si>
    <t>A.03.11.02.04</t>
  </si>
  <si>
    <t>RP.SDO/2016 Colector Corvivalle</t>
  </si>
  <si>
    <t>A.03.11.02.05</t>
  </si>
  <si>
    <t>RP/SDO/2016 Mantenimiento canales</t>
  </si>
  <si>
    <t>A.03.11.02.06</t>
  </si>
  <si>
    <t>RP.SDO/2016 Alcantarillado Laguna de los patos</t>
  </si>
  <si>
    <t>A.03.11.02.07</t>
  </si>
  <si>
    <t>RP.SDO/2016 Alcantarillado Comuna 2</t>
  </si>
  <si>
    <t>A.03.11.02.08</t>
  </si>
  <si>
    <t>ELEC.Alcantarillado Comuna 2</t>
  </si>
  <si>
    <t>A.03.11.02.09</t>
  </si>
  <si>
    <t>SGP.PG.Alcantarillado Comuna 2</t>
  </si>
  <si>
    <t>A.03.11.02.10</t>
  </si>
  <si>
    <t>SGP.PG.SDO/2016 Alcantarillado Comuna 2</t>
  </si>
  <si>
    <t>A.03.11.02.11</t>
  </si>
  <si>
    <t>RP.SDO/2016 Canal cra 34 y calle 15</t>
  </si>
  <si>
    <t>A.03.11.03</t>
  </si>
  <si>
    <t>ALCANTARILLADO TRATAMIENTO</t>
  </si>
  <si>
    <t>A.03.11.03.02</t>
  </si>
  <si>
    <t>SGP.PG.Optimizacion Sistema de Tratamiento</t>
  </si>
  <si>
    <t>A.03.11.03.03</t>
  </si>
  <si>
    <t>RP.SDO/2016 Planta de tratamiento de aguas residuales</t>
  </si>
  <si>
    <t>A.03.11.05</t>
  </si>
  <si>
    <t>ALCANTARILLADO PREINVERSIONES,ESTUDIOS</t>
  </si>
  <si>
    <t>A.03.11.05.01</t>
  </si>
  <si>
    <t>SGP.Estudios y Diseños Alcantarillado</t>
  </si>
  <si>
    <t>A.03.11.05.02</t>
  </si>
  <si>
    <t>SGP.PG.Estudios y diseños Alcantarillado</t>
  </si>
  <si>
    <t>A.03.11.05.03</t>
  </si>
  <si>
    <t>RP.SDO/2016 Estudios y diseños alcantarillado</t>
  </si>
  <si>
    <t>A.03.11.05.04</t>
  </si>
  <si>
    <t>RP.SDO 2016 Diseños Alcantarillado Proyecto laguna de los Patos</t>
  </si>
  <si>
    <t>A.03.11.05.05</t>
  </si>
  <si>
    <t>RP.Estudios y diseños Alcantarillado</t>
  </si>
  <si>
    <t>A.03.11.07</t>
  </si>
  <si>
    <t>ALCANTARILLADO-FORTALECIMIENTO INSTITUCIONAL</t>
  </si>
  <si>
    <t>A.03.11.07.01</t>
  </si>
  <si>
    <t>RP.Formulacion,implementacion y acciones de fortalecimiento para la administracion y opéracion del servicio de alcantarillado.</t>
  </si>
  <si>
    <t>A.03.11.08</t>
  </si>
  <si>
    <t>ALCANTARILLADO-SUBSIDIOS</t>
  </si>
  <si>
    <t>A.03.11.08.01</t>
  </si>
  <si>
    <t>SGP.FSRI Alcantarillado ESPY</t>
  </si>
  <si>
    <t>A.03.11.08.02</t>
  </si>
  <si>
    <t>RP.FSRI.Alcantarillado EMCALI</t>
  </si>
  <si>
    <t>A.03.11.08.03</t>
  </si>
  <si>
    <t>RP.FSRI Alcantarillado San Marcos</t>
  </si>
  <si>
    <t>A.03.12</t>
  </si>
  <si>
    <t>SERVICIO DE ASEO</t>
  </si>
  <si>
    <t>A.03.12.07</t>
  </si>
  <si>
    <t>ASEO-SUBSIDIOS</t>
  </si>
  <si>
    <t>A.03.12.07.01</t>
  </si>
  <si>
    <t>RP.FSRI Aseo</t>
  </si>
  <si>
    <t>A.06</t>
  </si>
  <si>
    <t>SERVICIOS PUBLICOS DIFERENTES ACUEDUCTO ALCANTARILLADO Y ASEO SIN INCLUIR PROYECTOS DE VIVIENDA DE INTERES SOCIAL</t>
  </si>
  <si>
    <t>A.06.02</t>
  </si>
  <si>
    <t>MANTENIMIENTO Y EXPANSION DEL SERVICIO DE ALUMBRADO PUBLICO</t>
  </si>
  <si>
    <t>A.06.02.01</t>
  </si>
  <si>
    <t>EXPANSION DEL SERVICIO DE ALUMBRADO PUBLICO</t>
  </si>
  <si>
    <t>A.06.02.01.01</t>
  </si>
  <si>
    <t>IAP.SDO/2016 Expansion servicio de Alumbrado Publico</t>
  </si>
  <si>
    <t>A.06.02.02</t>
  </si>
  <si>
    <t>MANTENIMIENTO DEL SERVICIO DE ALUMBRADO PUBLICO</t>
  </si>
  <si>
    <t>A.06.02.02.01</t>
  </si>
  <si>
    <t>IAP.Mantenimiento Servicio Alumbrado Publico</t>
  </si>
  <si>
    <t>A.06.02.02.02</t>
  </si>
  <si>
    <t>IAP.SDO/2016 Mantenimiento Servicio Alumbrado Publico</t>
  </si>
  <si>
    <t>A.08</t>
  </si>
  <si>
    <t>AGROPECUARIO</t>
  </si>
  <si>
    <t>A.08.04</t>
  </si>
  <si>
    <t>DESARROLLO RURAL INTEGRADO</t>
  </si>
  <si>
    <t>A.08.04.04</t>
  </si>
  <si>
    <t>PROMOCION DE ALIANZAS ASOCIACIONES U OTRAS FORMAS ASOCIATIVAS DE PRODUCTORES</t>
  </si>
  <si>
    <t>A.08.04.04.01</t>
  </si>
  <si>
    <t>RP.Asistencia para la Celebracion del Dia del Campesino</t>
  </si>
  <si>
    <t>A.08.04.04.02</t>
  </si>
  <si>
    <t>RP.Implementacion de estrategia que garanticen el funcionamiento del consejo de Desarrollo Rural</t>
  </si>
  <si>
    <t>A.08.04.04.03</t>
  </si>
  <si>
    <t>RP.Fortalecimiento a grupos asociativos agropecuarios</t>
  </si>
  <si>
    <t>A.08.04.04.04</t>
  </si>
  <si>
    <t>RP.Estrategia de Comercializacion Productos Campesinos</t>
  </si>
  <si>
    <t>A.08.04.05</t>
  </si>
  <si>
    <t>PROGRAMAS Y PROYECTOS DE ASISTENCIA TECNICA DIRECTA RURAL</t>
  </si>
  <si>
    <t>A.08.04.05.01</t>
  </si>
  <si>
    <t>RP.Asistencia tecnica para el fortalecimiento de los sistemas productos agropecuarios en la zona rural</t>
  </si>
  <si>
    <t>A.08.04.06</t>
  </si>
  <si>
    <t>PAGO DE PERSONAL TECNICO VINCULADO A LA PRESTACION DEL SERVICIO DE ASISTENCIA TECNICA DIRECTA RURAL</t>
  </si>
  <si>
    <t>A.08.04.06.01</t>
  </si>
  <si>
    <t>RP.Asistencia Tecnica Directa rural</t>
  </si>
  <si>
    <t>A.08.04.06.02</t>
  </si>
  <si>
    <t>RP.SDO/2016 Asistencia Tecnica Directa Rural</t>
  </si>
  <si>
    <t>A.09</t>
  </si>
  <si>
    <t>TRANSPORTE</t>
  </si>
  <si>
    <t>A.09.01</t>
  </si>
  <si>
    <t>INFRAESTRUCTURA PROPIA DEL SECTOR</t>
  </si>
  <si>
    <t>A.09.01.02</t>
  </si>
  <si>
    <t>MEJORAMIENTO DE VIAS</t>
  </si>
  <si>
    <t>A.09.01.02.01</t>
  </si>
  <si>
    <t>RP.Mejoramiento vial</t>
  </si>
  <si>
    <t>A.09.01.02.02</t>
  </si>
  <si>
    <t>SGP.PG.Mejoramiento Vial</t>
  </si>
  <si>
    <t>A.09.01.02.03</t>
  </si>
  <si>
    <t>VAL.SUP/2015 VF.Mejoramiento de vias-Ejecucion PEZI</t>
  </si>
  <si>
    <t>A.09.01.02.04</t>
  </si>
  <si>
    <t>VAL..VF.Mejoramiento de vias PEZI</t>
  </si>
  <si>
    <t>A.09.01.02.05</t>
  </si>
  <si>
    <t>RP.Mejoramiento Vial -PPY</t>
  </si>
  <si>
    <t>A.09.01.02.06</t>
  </si>
  <si>
    <t>RP.SDO/2016 Mejoramiento Vial</t>
  </si>
  <si>
    <t>A.09.01.03</t>
  </si>
  <si>
    <t>REHABILITACION DE VIAS</t>
  </si>
  <si>
    <t>A.09.01.03.01</t>
  </si>
  <si>
    <t>RP.Proyectos de Reparacion y Rehabilitacion de vias</t>
  </si>
  <si>
    <t>A.09.01.03.02</t>
  </si>
  <si>
    <t>RFL .Rehabilitacion de vias</t>
  </si>
  <si>
    <t>A.09.01.03.03</t>
  </si>
  <si>
    <t>RP.SDO/2016 Proyectos de Reparacion y Rehabilitacion de Vias</t>
  </si>
  <si>
    <t>A.09.01.03.04</t>
  </si>
  <si>
    <t>SGP.PG SDO/2016 Rehabilitacion de Vias</t>
  </si>
  <si>
    <t>A.09.01.03.05</t>
  </si>
  <si>
    <t>SGPPG. Rehabilitacion de Vias</t>
  </si>
  <si>
    <t>A.09.01.04</t>
  </si>
  <si>
    <t>MANTENIMIENTO RUTINARIO DE VIAS</t>
  </si>
  <si>
    <t>A.09.01.04.01</t>
  </si>
  <si>
    <t>RP.Mantenimiento vial</t>
  </si>
  <si>
    <t>A.09.01.04.02</t>
  </si>
  <si>
    <t>RFL. Mantenimiento Vial</t>
  </si>
  <si>
    <t>A.09.01.04.03</t>
  </si>
  <si>
    <t>RP.SDO/2016 Mantenimiento vial</t>
  </si>
  <si>
    <t>A.09.01.12</t>
  </si>
  <si>
    <t>INTERVENTORIA DE PROYECTOS DE CONSTRUCCION Y MANTENIMIENTO  DE INFRAESTRUCTURA DE TRANSPORTE</t>
  </si>
  <si>
    <t>A.09.01.12.01</t>
  </si>
  <si>
    <t>RP.,Inrerventoria Mejoramiento de Vias</t>
  </si>
  <si>
    <t>A.09.01.12.02</t>
  </si>
  <si>
    <t>SGP.PG.Interventoria Mejoramiento de Vias</t>
  </si>
  <si>
    <t>A.09.01.12.03</t>
  </si>
  <si>
    <t>VAL. Interventoria  Mejoramiento de Vias PEZI</t>
  </si>
  <si>
    <t>A.09.01.12.04</t>
  </si>
  <si>
    <t>RP.SDO/2016 Interventoria Mejoramiento de Vias</t>
  </si>
  <si>
    <t>A.09.01.12.05</t>
  </si>
  <si>
    <t>RP.Interventoria Rehabilitacion de Vias</t>
  </si>
  <si>
    <t>A.09.01.12.06</t>
  </si>
  <si>
    <t>RP.Interventoria Canal cra 34 y calle 15</t>
  </si>
  <si>
    <t>A.09.02</t>
  </si>
  <si>
    <t>ESTUDIOS DE PREINVERSION</t>
  </si>
  <si>
    <t>A.09.02.10</t>
  </si>
  <si>
    <t>ESTUDIOS Y PREINVERSION EN INFRAESTRUCTURA</t>
  </si>
  <si>
    <t>A.09.02.10.01</t>
  </si>
  <si>
    <t>RP.Estudios Tecnicos Ingreso Multiproposito</t>
  </si>
  <si>
    <t>A.09.02.10.02</t>
  </si>
  <si>
    <t>RP.Diseños Puentes</t>
  </si>
  <si>
    <t>A.09.02.10.03</t>
  </si>
  <si>
    <t>RP.Estudios,Inventario y avaluos viales</t>
  </si>
  <si>
    <t>A.09.02.10.04</t>
  </si>
  <si>
    <t>RP.Desmonte puentes peatonales</t>
  </si>
  <si>
    <t>A.09.02.10.05</t>
  </si>
  <si>
    <t>RP.SDO/2016 Estudios y Diseños de pavimento cra 81 entre Clle 15 y 16 Corregimiento San Marcos</t>
  </si>
  <si>
    <t>A.09.02.10.06</t>
  </si>
  <si>
    <t>RP.SDO/2016 Estudios y diseños cra 38,39 y 40 sector Acopi,zona Industrial</t>
  </si>
  <si>
    <t>A.09.02.10.07</t>
  </si>
  <si>
    <t>RP.SDO/2016 Estudios Tecnicos Ingreso Multiproposito</t>
  </si>
  <si>
    <t>A.09.16</t>
  </si>
  <si>
    <t>PLANES DE TRANSITO,EDUCACION,DOTACION DE EQUIPOS Y SEGURIDAD VIAL</t>
  </si>
  <si>
    <t>A.09.16.01</t>
  </si>
  <si>
    <t>FT.Fortalecimiento de los procesos adtivos y operativos de la Secretaria de Transito</t>
  </si>
  <si>
    <t>A.09.16.02</t>
  </si>
  <si>
    <t>RP.Fortalecimiento de los procesos adtivos  y operativos de la Secretaria de Transito</t>
  </si>
  <si>
    <t>A.09.16.03</t>
  </si>
  <si>
    <t>FT.SDO/2016 Fortalecimiento de los procesos y operativos de la secretaria de transito</t>
  </si>
  <si>
    <t>A.09.16.04</t>
  </si>
  <si>
    <t>RP.SDO/2016 Fortalecimiento de los procesos y operativos de la secretaria de transito</t>
  </si>
  <si>
    <t>A.10</t>
  </si>
  <si>
    <t>AMBIENTAL</t>
  </si>
  <si>
    <t>A.10.01</t>
  </si>
  <si>
    <t>PROGRAMAS DE SANEAMIENTO AMBIENTAL,DISPOSICION,ELIMINACION Y RECICLAJE DE RESIDUOS LIQUIDOS Y SOLIDOS</t>
  </si>
  <si>
    <t>A.10.01.02</t>
  </si>
  <si>
    <t>DISPOSICION ELIMINACION Y RECICLAJE DE RESIDUOS  LIQUIDOS Y SOLIDOS</t>
  </si>
  <si>
    <t>A.10.01.02.01</t>
  </si>
  <si>
    <t>RP.Gestion Integral de los residuos solidos</t>
  </si>
  <si>
    <t>A.10.01.02.02</t>
  </si>
  <si>
    <t>RP.Plan de gestion integral de residuos sollidos-PGIRS Estrato arborero,corte,cesped y poda</t>
  </si>
  <si>
    <t>A.10.01.05</t>
  </si>
  <si>
    <t>CONSERVACION DE MICROCUENCAS QUE ABASTECEN EL ACUEDUCTO,PROTECCION DE FUENTES Y REFORESTACION DE DICHAS CUENCAS</t>
  </si>
  <si>
    <t>A.10.01.05.01</t>
  </si>
  <si>
    <t>RP.Adecuacion y Mantenimiento predios de Interes Hidrico</t>
  </si>
  <si>
    <t>A.10.01.08</t>
  </si>
  <si>
    <t>CONSERVACION PROTECCION RESTAURACION Y APROVECHAMIENTO DE RECURSOS NATURALES Y DEL MEDIO AMBIENTE</t>
  </si>
  <si>
    <t>A.10.01.08.01</t>
  </si>
  <si>
    <t>RP.Sistema Municipal de Areas Protegidas SIMAP</t>
  </si>
  <si>
    <t>A.10.01.08.02</t>
  </si>
  <si>
    <t>RP.Compensancion Forestal Corvivalle Fase I</t>
  </si>
  <si>
    <t>A.10.06</t>
  </si>
  <si>
    <t>DIVULGACION ASISTENCIA TECNICA Y CAPACITACION DEL RECUROS HUMANO</t>
  </si>
  <si>
    <t>A.10.06.06</t>
  </si>
  <si>
    <t>EDUCACION AMBIENTAL NO FORMAL</t>
  </si>
  <si>
    <t>A.10.06.06.01</t>
  </si>
  <si>
    <t>RP.Fomento de la Cultura Ambiental en Yumbo</t>
  </si>
  <si>
    <t>A.10.10</t>
  </si>
  <si>
    <t>ADQUISICION DE INFRAESTRUCTURA PROPIA DEL SECTOR</t>
  </si>
  <si>
    <t>A.10.10.10</t>
  </si>
  <si>
    <t>ADQUISICION DE AREAS DE INTERES PARA ACUEDUCTOS MPALES Y PAGO DE SERVICIOS AMBIENTALES</t>
  </si>
  <si>
    <t>A.10.10.10.01</t>
  </si>
  <si>
    <t>RP.Adquisicion y Manejo de Predios de Interes Hidrico</t>
  </si>
  <si>
    <t>A.10.10.10.02</t>
  </si>
  <si>
    <t>RP.SDO/2016 Aquisicion y manejo de predios de Interes Hidrico</t>
  </si>
  <si>
    <t>A.10.19</t>
  </si>
  <si>
    <t>CAMBIO CLIMATICO (ADAPTACION Y MITIGACION AL CAMBIO CLIMATICO</t>
  </si>
  <si>
    <t>A.10.19.01</t>
  </si>
  <si>
    <t>FORMULACION DE PLANES DE CAMBIO CLIMATICO</t>
  </si>
  <si>
    <t>A.10.19.01.01</t>
  </si>
  <si>
    <t>RP.Formulacion Plan accion de Cambio Climatico</t>
  </si>
  <si>
    <t>A.10.19.01.02</t>
  </si>
  <si>
    <t>RP.SDO/2016 Formulacion Plan Accion de Cambio Climatico</t>
  </si>
  <si>
    <t>A.12</t>
  </si>
  <si>
    <t>PREVENCION Y ATENCION DE DESASTRES</t>
  </si>
  <si>
    <t>A.12.01</t>
  </si>
  <si>
    <t>PROTECCION Y BIENESTAR SOCIAL DEL RECURSO HUMANO</t>
  </si>
  <si>
    <t>A.12.01.05</t>
  </si>
  <si>
    <t>MONITOREO EVALUACION Y ZONIFICACION DE RIESGO PARA FINES DE PLANIFICACION</t>
  </si>
  <si>
    <t>A.12.01.05.01</t>
  </si>
  <si>
    <t>RP.Microzonificacion Sismica</t>
  </si>
  <si>
    <t>A.12.01.05.02</t>
  </si>
  <si>
    <t>RFL.Microzonificacion Sismica</t>
  </si>
  <si>
    <t>A.12.01.06</t>
  </si>
  <si>
    <t>ATENCION DE DESASTRES</t>
  </si>
  <si>
    <t>A.12.01.06.01</t>
  </si>
  <si>
    <t>AYUDA HUMANITARIA EN SITUACIONES DECLARADAS DE DESASTRES</t>
  </si>
  <si>
    <t>A.12.01.06.01.01</t>
  </si>
  <si>
    <t>RP.Atencion Humanitaria</t>
  </si>
  <si>
    <t>A.12.01.06.01.02</t>
  </si>
  <si>
    <t>RP.SDO 2016 Atencion Humanitaria</t>
  </si>
  <si>
    <t>A.12.01.06.02</t>
  </si>
  <si>
    <t>RECURSOS DEDICADOS AL PAGO ARRIENDOS A LA PROVISION DE ALBERGUES TEMPORALES</t>
  </si>
  <si>
    <t>A.12.01.06.02.01</t>
  </si>
  <si>
    <t>RP. Pago Arriendos</t>
  </si>
  <si>
    <t>A.12.01.06.02.02</t>
  </si>
  <si>
    <t>RP.SDO/2016 Pago Arriendos</t>
  </si>
  <si>
    <t>A.12.01.06.02.03</t>
  </si>
  <si>
    <t>RP.SDO/2016 Adecuacion de albergues temporales</t>
  </si>
  <si>
    <t>A.12.01.07</t>
  </si>
  <si>
    <t>FORTALECIMIENTO DE LOS COMITES DE PREVENCION Y ATENCION DE DESASTRES</t>
  </si>
  <si>
    <t>A.12.01.07.01</t>
  </si>
  <si>
    <t>RP.Fortalecimiento Consejo Municipal del Riesgo</t>
  </si>
  <si>
    <t>A.12.02</t>
  </si>
  <si>
    <t>A.12.02.03</t>
  </si>
  <si>
    <t>ADECUACION DE AREAS URBANAS Y RURALES EN ZONAS DE ALTO RIESGO</t>
  </si>
  <si>
    <t>A.12.02.03.01</t>
  </si>
  <si>
    <t>RP.Obras de Prevencion de Desastre</t>
  </si>
  <si>
    <t>A.12.02.08</t>
  </si>
  <si>
    <t>PREVENCION PROTECCION Y CONTINGENCIA EN OBRAS DE INFRAESTRUCTURA ESTRATEGICA</t>
  </si>
  <si>
    <t>A.12.02.08.01</t>
  </si>
  <si>
    <t>RP.Dragado Rio Yumbo</t>
  </si>
  <si>
    <t>A.12.02.08.02</t>
  </si>
  <si>
    <t>RP.Construccion Muros Zona de Ladera</t>
  </si>
  <si>
    <t>A.12.02.08.03</t>
  </si>
  <si>
    <t>RFL.Prevencion,proteccion y respuesta al riesgo</t>
  </si>
  <si>
    <t>A.12.02.08.04</t>
  </si>
  <si>
    <t>SGPPG.SDO/2016 Construccion Muros Zona de Ladera</t>
  </si>
  <si>
    <t>A.12.02.08.05</t>
  </si>
  <si>
    <t>RP.SDO/2016 Construccion Muros Zona de Ladera</t>
  </si>
  <si>
    <t>A.12.02.17</t>
  </si>
  <si>
    <t>INFRAESTRUCTURA DE DEFENSA CONTRA LAS INUNDACIONES</t>
  </si>
  <si>
    <t>A.12.02.17.01</t>
  </si>
  <si>
    <t>RP.Obras para la prevencion y atencion de efectos causados por el cambio climatico en Yumbo</t>
  </si>
  <si>
    <t>A.12.12</t>
  </si>
  <si>
    <t>CONTRATOS CELEBRADOS CON CUERPOS DE BOMBEROS PARA LA PREVENCION Y CONTROL DE INCENDIOS</t>
  </si>
  <si>
    <t>A.12.12.01</t>
  </si>
  <si>
    <t>STB..Actividades bomberiles-Convenio CBV</t>
  </si>
  <si>
    <t>A.12.12.02</t>
  </si>
  <si>
    <t>STB-SDO/2016 Actividades Bomberiles-Convenio CBV</t>
  </si>
  <si>
    <t>A.13</t>
  </si>
  <si>
    <t>PROMOCION DEL DESARROLLO</t>
  </si>
  <si>
    <t>A.13.01</t>
  </si>
  <si>
    <t>A.13.01.01</t>
  </si>
  <si>
    <t>PROMOCION DE ASOCIACIONES Y ALIANZAS PARA EL DESARROLLO EMPRESARIAL E INDUSTRIAL</t>
  </si>
  <si>
    <t>A.13.01.01.01</t>
  </si>
  <si>
    <t>RP.Asistencia para el Fortalecimiento del Programa Empresarial</t>
  </si>
  <si>
    <t>A.13.01.01.02</t>
  </si>
  <si>
    <t>RP.Implementacion de Acciones para el Fortalecimiento Minero en el Municipio</t>
  </si>
  <si>
    <t>A.13.01.01.03</t>
  </si>
  <si>
    <t>RP.SDO/2016 Asistencia para el fortalecimiento del programa Empresarial</t>
  </si>
  <si>
    <t>A.13.01.02</t>
  </si>
  <si>
    <t>PROMOCION DE CAPACITACION PARA EMPLEO</t>
  </si>
  <si>
    <t>A.13.01.02.01</t>
  </si>
  <si>
    <t>RP.Implementacion de acciones para facilitar el acceso laboral a la  Poblacion</t>
  </si>
  <si>
    <t>A.13.01.02.02</t>
  </si>
  <si>
    <t>RP.SDO/2016  Implementacion de acciones para facilitar el acceso laboral a la poblacion</t>
  </si>
  <si>
    <t>A.13.01.04</t>
  </si>
  <si>
    <t>ASISTENCIA TECNICA EN PROCESOS DE PRODUCCION,DISTRIBUCION Y COMERCIALIZACION Y ACCESO A FUENTES DE FINANCIACION</t>
  </si>
  <si>
    <t>A.13.01.04.01</t>
  </si>
  <si>
    <t>RP.Asistencia proyectos Productivos para los Sectores Vulnerables</t>
  </si>
  <si>
    <t>A.13.01.05</t>
  </si>
  <si>
    <t>PROMOCION DEL DESARROLLO TURISTICO</t>
  </si>
  <si>
    <t>A.13.01.05.01</t>
  </si>
  <si>
    <t>RP.Desarrollo Turistico en el Municipio</t>
  </si>
  <si>
    <t>A.14</t>
  </si>
  <si>
    <t>ATENCION A GRUPOS VULNERABLE-PROMOCION SOCIAL</t>
  </si>
  <si>
    <t>A.14.01</t>
  </si>
  <si>
    <t>A.14.01.01</t>
  </si>
  <si>
    <t>PROTECCION INTEGRAL A LA PRIMERA INFANCIA</t>
  </si>
  <si>
    <t>A.14.01.01.05</t>
  </si>
  <si>
    <t>PROGRAMA DE ATENCION INTEGRAL A LA PRIMERA INFANCIA.</t>
  </si>
  <si>
    <t>A.14.01.01.05.01</t>
  </si>
  <si>
    <t>RP.Atencion Integral a la Primera Infancia</t>
  </si>
  <si>
    <t>A.14.01.02</t>
  </si>
  <si>
    <t>PROTECCION INTEGRAL DE LA NIÑEZ</t>
  </si>
  <si>
    <t>A.14.01.02.03</t>
  </si>
  <si>
    <t>CONTRATACION DEL SERVICIO</t>
  </si>
  <si>
    <t>A.14.01.02.03.01</t>
  </si>
  <si>
    <t>RP.Atencion a la Infancia y la niñez en el Municipio</t>
  </si>
  <si>
    <t>A.14.01.02.04</t>
  </si>
  <si>
    <t>PRESTACION DIRECTA DEL SERVICIO</t>
  </si>
  <si>
    <t>A.14.01.02.04.01</t>
  </si>
  <si>
    <t>TALENTO HUMANO QUE DESARROLLA FUNCIONES DE CARACTER OPERATIVO</t>
  </si>
  <si>
    <t>A.14.01.02.04.01.01</t>
  </si>
  <si>
    <t>RP.Prestacion Directa Operacion</t>
  </si>
  <si>
    <t>A.14.01.02.04.02</t>
  </si>
  <si>
    <t>ADQUISICION DE INSUMOS,SUMINISTROS Y DOTACION</t>
  </si>
  <si>
    <t>A.14.01.02.04.02.01</t>
  </si>
  <si>
    <t>RP.Atencion a la infancia y la niñez en el Municipio</t>
  </si>
  <si>
    <t>A.14.01.03</t>
  </si>
  <si>
    <t>PROTECCION INTEGRAL A LA ADOLESCENCIA</t>
  </si>
  <si>
    <t>A.14.01.03.03</t>
  </si>
  <si>
    <t>A.14.01.03.03.01</t>
  </si>
  <si>
    <t>RP.Implementar Estrategias de Proteccion y Restitucion de Derechos del niño  y adolescentes en SItuacion de Vulnerabiidad en el Municipio niño y adolescentes en situacion de Vulnerabilidad en el Municipio.</t>
  </si>
  <si>
    <t>A.14.01.03.04</t>
  </si>
  <si>
    <t>A.14.01.03.04.01</t>
  </si>
  <si>
    <t>TALENTO HUMANO QUE DESARROLLA FUNCIONES DE CARACTER OOPERATIVO</t>
  </si>
  <si>
    <t>A.14.01.03.04.01.01</t>
  </si>
  <si>
    <t>RP.Prestacion DIrecta Operacion</t>
  </si>
  <si>
    <t>A.14.01.03.04.02</t>
  </si>
  <si>
    <t>A.14.01.03.04.02.01</t>
  </si>
  <si>
    <t>RP.Atencion Integral a la dolescencia</t>
  </si>
  <si>
    <t>A.14.01.04</t>
  </si>
  <si>
    <t>ATENCION Y APOYO AL ADULTO MAYOR</t>
  </si>
  <si>
    <t>A.14.01.04.03</t>
  </si>
  <si>
    <t>A.14.01.04.03.01</t>
  </si>
  <si>
    <t>RP.Atencion Integral al adulto Mayor</t>
  </si>
  <si>
    <t>A.14.01.04.03.02</t>
  </si>
  <si>
    <t>EAM.SDO/2015  Atencion Integral al Adulto Mayor</t>
  </si>
  <si>
    <t>A.14.01.04.04</t>
  </si>
  <si>
    <t>A.14.01.04.04.01</t>
  </si>
  <si>
    <t>A.14.01.04.04.01.01</t>
  </si>
  <si>
    <t>RP.Prestacion directa Operacion</t>
  </si>
  <si>
    <t>A.14.01.04.04.02</t>
  </si>
  <si>
    <t>A.14.01.04.04.02.01</t>
  </si>
  <si>
    <t>EAM.Atencion Integral al adulto mayor</t>
  </si>
  <si>
    <t>A.14.01.04.04.02.02</t>
  </si>
  <si>
    <t>RP.Atencion Integral al adulto mayor</t>
  </si>
  <si>
    <t>A.14.01.07</t>
  </si>
  <si>
    <t>PROGRAMAS DE DISCAPACIDAD EXCLUYENDO ACCIONES DE SALUD PUBLICA</t>
  </si>
  <si>
    <t>A.14.01.07.03</t>
  </si>
  <si>
    <t>A.14.01.07.03.01</t>
  </si>
  <si>
    <t>RP.Asistencia integral a la poblacion en situacion de discapacidad en el Municipio</t>
  </si>
  <si>
    <t>A.14.01.07.04</t>
  </si>
  <si>
    <t>A.14.01.07.04.01</t>
  </si>
  <si>
    <t>TALENTO HUMANO QUE DESARROLLA FUNCIONES DE CARACTECTER OPERATIVO</t>
  </si>
  <si>
    <t>A.14.01.07.04.01.01</t>
  </si>
  <si>
    <t>A.14.01.07.04.02</t>
  </si>
  <si>
    <t>ADQUISICIION DE INSUMOS SUMINISTROS Y DOTACION</t>
  </si>
  <si>
    <t>A.14.01.07.04.02.01</t>
  </si>
  <si>
    <t>RP.Atencion integral a poblacion en situacion de discapacidad</t>
  </si>
  <si>
    <t>A.14.01.09</t>
  </si>
  <si>
    <t>ATENCION Y APOYO A LOS GRUPOS INDIGENAS</t>
  </si>
  <si>
    <t>A.14.01.09.01</t>
  </si>
  <si>
    <t>RP.Asistencia.Atencion y apoyo a los Grupos Etnicos en el Municipio.</t>
  </si>
  <si>
    <t>A.14.01.10</t>
  </si>
  <si>
    <t>ATENCION Y APOYO A LOS GRUPOS AFROCOLOMBIANOS</t>
  </si>
  <si>
    <t>A.14.01.10.01</t>
  </si>
  <si>
    <t>RP.Contratacion Servicios Atencion y apoyo  a los Grupos Afrocolombianos</t>
  </si>
  <si>
    <t>A.14.01.13</t>
  </si>
  <si>
    <t>PROGRAMAS,DISEÑADOS PARA LA SUPERACION DE LA POBREZA EXTREMA EN EL MARCO DE LA RED JUNTOS-FAMILIAS EN ACCION</t>
  </si>
  <si>
    <t>A.14.01.13.01</t>
  </si>
  <si>
    <t>A.14.01.13.01.01</t>
  </si>
  <si>
    <t>A.14.01.13.01.02</t>
  </si>
  <si>
    <t>RP.SDO/2016 Prestacion DIrecta Operacion</t>
  </si>
  <si>
    <t>A.14.01.17</t>
  </si>
  <si>
    <t>ATENCION Y APOYO A LA POBLACION L.G.T.B.</t>
  </si>
  <si>
    <t>A.14.01.17.03</t>
  </si>
  <si>
    <t>CONTRATACION DE SERVICIOS</t>
  </si>
  <si>
    <t>A.14.01.17.03.01</t>
  </si>
  <si>
    <t>RP.Asistencia,Atencion y apoyo a la diversidad sexual LGTB en el Municipio.</t>
  </si>
  <si>
    <t>A.14.01.17.04</t>
  </si>
  <si>
    <t>A.14.01.17.04.01</t>
  </si>
  <si>
    <t>A.14.01.17.04.01.01</t>
  </si>
  <si>
    <t>A.14.01.17.04.02</t>
  </si>
  <si>
    <t>A.14.01.17.04.02.01</t>
  </si>
  <si>
    <t>RP.Atencion y apoyo a la  poblacion L.G.T.B</t>
  </si>
  <si>
    <t>A.14.01.18</t>
  </si>
  <si>
    <t>PROTECCION INTEGRAL A LA JUVENTUD</t>
  </si>
  <si>
    <t>A.14.01.18.03</t>
  </si>
  <si>
    <t>A.14.01.18.03.01</t>
  </si>
  <si>
    <t>RP.Apoyo y Fortalecimiento a la Adolescencia y Juventud en el Municipio</t>
  </si>
  <si>
    <t>A.14.01.18.04</t>
  </si>
  <si>
    <t>A.14.01.18.04.01</t>
  </si>
  <si>
    <t>A.14.01.18.04.01.01</t>
  </si>
  <si>
    <t>A.14.01.18.04.02</t>
  </si>
  <si>
    <t>A.14.01.18.04.02.01</t>
  </si>
  <si>
    <t>RP.Atencion y apoyo a la poblacion joven</t>
  </si>
  <si>
    <t>A.14.01.19</t>
  </si>
  <si>
    <t>ATENCION Y APOYO A LA MUJER</t>
  </si>
  <si>
    <t>A.14.01.19.01</t>
  </si>
  <si>
    <t>A.14.01.19.01.01</t>
  </si>
  <si>
    <t>RP.Atencion y apoyo a la mujer</t>
  </si>
  <si>
    <t>A.14.01.19.01.02</t>
  </si>
  <si>
    <t>RP.SDO/2016 Atencion y Apoyo a la Mujer</t>
  </si>
  <si>
    <t>A.14.01.20</t>
  </si>
  <si>
    <t>ATENCION Y APOYO A LAS VICTIMAS</t>
  </si>
  <si>
    <t>A.14.01.20.01</t>
  </si>
  <si>
    <t>VICTIMAS NO INCLUYE PROYECTOS PARA DESPLAZADOS</t>
  </si>
  <si>
    <t>A.14.01.20.01.01</t>
  </si>
  <si>
    <t>PREVENION Y PROTECCION</t>
  </si>
  <si>
    <t>A.14.01.20.01.01.01</t>
  </si>
  <si>
    <t>RP.Prevencion y proteccion a victimas</t>
  </si>
  <si>
    <t>A.14.01.20.01.02</t>
  </si>
  <si>
    <t>ASISTENCIA Y ATENCION INTEGRAL</t>
  </si>
  <si>
    <t>A.14.01.20.01.02.01</t>
  </si>
  <si>
    <t>RP.Asistencia y Atencion Integral a victimas</t>
  </si>
  <si>
    <t>A.14.01.20.01.03</t>
  </si>
  <si>
    <t>REPARACION INTEGRAL</t>
  </si>
  <si>
    <t>A.14.01.20.01.03.01</t>
  </si>
  <si>
    <t>RP.Reparacion integral a victimas</t>
  </si>
  <si>
    <t>A.14.01.20.01.06</t>
  </si>
  <si>
    <t>PARTICIPACION</t>
  </si>
  <si>
    <t>A.14.01.20.01.06.01</t>
  </si>
  <si>
    <t>RP.Participacion de Victimas</t>
  </si>
  <si>
    <t>A.14.01.20.01.06.02</t>
  </si>
  <si>
    <t>RP.SDO/2016 Participacion de victimas</t>
  </si>
  <si>
    <t>A.14.01.20.02</t>
  </si>
  <si>
    <t>PROYECTOS PARA ATENDER A LA POBLACION DESPLAZADA</t>
  </si>
  <si>
    <t>A.14.01.20.02.01</t>
  </si>
  <si>
    <t>PREVENCION Y PROTECCION</t>
  </si>
  <si>
    <t>A.14.01.20.02.01.01</t>
  </si>
  <si>
    <t>RP.Prevencion y proteccion a poblacion desplazada</t>
  </si>
  <si>
    <t>A.14.01.20.02.02</t>
  </si>
  <si>
    <t>A.14.01.20.02.02.01</t>
  </si>
  <si>
    <t>RP.Asistencia y atencion integral a poblacion desplazada</t>
  </si>
  <si>
    <t>A.14.01.20.02.02.02</t>
  </si>
  <si>
    <t>RP.SDO/2016 Asistencia y atencion Integral a Poblacion desplazada</t>
  </si>
  <si>
    <t>A.14.01.20.02.03</t>
  </si>
  <si>
    <t>A.14.01.20.02.03.01</t>
  </si>
  <si>
    <t>RP.Reparacion Integral a poblacion desplazada</t>
  </si>
  <si>
    <t>A.14.01.20.02.03.02</t>
  </si>
  <si>
    <t>RP.SDO/2016 Reparacion Integral a Poblacion Desplazada</t>
  </si>
  <si>
    <t>A.15</t>
  </si>
  <si>
    <t>A.15.01</t>
  </si>
  <si>
    <t>INFRAESTRUCTURA PROPIAS DEL SECTOR</t>
  </si>
  <si>
    <t>A.15.01.01</t>
  </si>
  <si>
    <t>PREINVERSION DE INFRAESTRUCTURA</t>
  </si>
  <si>
    <t>A.15.01.01.01</t>
  </si>
  <si>
    <t>RP.SDO/2016 Diseño Plaza de Mercado</t>
  </si>
  <si>
    <t>A.15.01.01.02</t>
  </si>
  <si>
    <t>RP.SDO/2016 Estudio y/o diseños Renovacion urbana Rio Yumbo</t>
  </si>
  <si>
    <t>A.15.01.03</t>
  </si>
  <si>
    <t>MEJORAMIENTO Y MANTENIMIENTO DE LAS DEPENDENCIAS DE LA ADCION</t>
  </si>
  <si>
    <t>A.15.01.03.01</t>
  </si>
  <si>
    <t>RP.Mejoramiento y mantenimiento de los bienes inmuebles oficiales del municipio.</t>
  </si>
  <si>
    <t>A.15.01.03.02</t>
  </si>
  <si>
    <t>RP.SADO/2016 Mejoramiento y mantenimiento de los bienes inmuebles oficiales del Municipio</t>
  </si>
  <si>
    <t>A.15.01.09</t>
  </si>
  <si>
    <t>CONSTRUCCION DE ZONAS VERDES,PARQUES,PLAZA Y PLAZOLETAS</t>
  </si>
  <si>
    <t>A.15.01.09.01</t>
  </si>
  <si>
    <t>RP.Renovacion urbana Rio Yumbo</t>
  </si>
  <si>
    <t>A.15.01.09.02</t>
  </si>
  <si>
    <t>RP.SDO/2016 Renovacion urbana Rio Yumbo</t>
  </si>
  <si>
    <t>A.15.01.10</t>
  </si>
  <si>
    <t>MEJORAMIENTO DE ZONAS VERDES,PARQUES PLAZAS Y PLAZOLETAS</t>
  </si>
  <si>
    <t>A.15.01.10.01</t>
  </si>
  <si>
    <t>RP.Preservacion Zonas Verdes publicas</t>
  </si>
  <si>
    <t>A.16</t>
  </si>
  <si>
    <t>DESARROLLO COMUNITARIO</t>
  </si>
  <si>
    <t>A.16.01</t>
  </si>
  <si>
    <t>DIVULGACION ASISTENCIA TECNICA Y CAPACITACION DEL RECURSO HUMANO.</t>
  </si>
  <si>
    <t>A.16.01.01</t>
  </si>
  <si>
    <t>PROGRAMAS DE CAPACITACION,ASESORIA Y ASISSTENCIA  TECNICA PARA CONSOLIDAR PROCESOS DE PARTICIPACION CIUDADANA Y CONTROL SOCIAL</t>
  </si>
  <si>
    <t>A.16.01.01.01</t>
  </si>
  <si>
    <t>RP.Fortalecimiento a las organizaciones sociales y comunitarias</t>
  </si>
  <si>
    <t>A.16.01.01.02</t>
  </si>
  <si>
    <t>RP.SDO/2016 Fortalecimiento a las organizaciones sociales y comunitarias</t>
  </si>
  <si>
    <t>A.16.01.02</t>
  </si>
  <si>
    <t>PROCESOS DE ELECCION DE CIUDADANOS A LOS ESPACIOS DE PARTICIPACION CIUDADANA</t>
  </si>
  <si>
    <t>A.16.01.02.01</t>
  </si>
  <si>
    <t>RP.Fortalecimiento de espacios, estructuras y mecanismos de participacion social y comunitaria</t>
  </si>
  <si>
    <t>A.16.01.03</t>
  </si>
  <si>
    <t>CAPACITACION A LA COMUNIDAD SOBRE PARTICIPACION EN LA GESTION PUBLICA.</t>
  </si>
  <si>
    <t>A.16.01.03.01</t>
  </si>
  <si>
    <t>RP.Capacitacion a las organizaciones sociales y comunitarias</t>
  </si>
  <si>
    <t>A.17</t>
  </si>
  <si>
    <t>FORTALECIMIENTO INSTITUCIONAL</t>
  </si>
  <si>
    <t>A.17.01</t>
  </si>
  <si>
    <t>ADQUISICION Y/O PRODUCCCION DE EQUIPOS MATERIALES SUMINISTROS Y SERVICIOS PROPIOS DEL SECTOR</t>
  </si>
  <si>
    <t>A.17.01.01</t>
  </si>
  <si>
    <t>PROCESOS INTEGRALES DE EVALUACION INSTITUCIONAL Y REORGANIZACION ADMINISTRATIVA</t>
  </si>
  <si>
    <t>A.17.01.01.01</t>
  </si>
  <si>
    <t>RP.Fortalecimiento del Sistema de Atencion al Ciudadano en el Municipio.</t>
  </si>
  <si>
    <t>A.17.01.01.02</t>
  </si>
  <si>
    <t>RP.Asistencia para el fortalecimiento de las finanzas del Municipio</t>
  </si>
  <si>
    <t>A.17.01.01.03</t>
  </si>
  <si>
    <t>RP.implementacion de la estrategia Yumbo visible  para el fortalecimiento de los proceos de comunicacion interna y externa del Municipio</t>
  </si>
  <si>
    <t>A.17.01.01.04</t>
  </si>
  <si>
    <t>RP.Soporte,modernizacion y Actualizacion Tecnologica</t>
  </si>
  <si>
    <t>A.17.01.01.05</t>
  </si>
  <si>
    <t>RP.Sistema de seguridad y salud en el trabajo</t>
  </si>
  <si>
    <t>A.17.01.01.06</t>
  </si>
  <si>
    <t>RP.Modernizacion de la gestion Documental</t>
  </si>
  <si>
    <t>A.17.01.01.07</t>
  </si>
  <si>
    <t>RP.SDO/2016 Asistencia para el fortalecimiento de las Finanzas del Municipio</t>
  </si>
  <si>
    <t>A.17.01.01.08</t>
  </si>
  <si>
    <t>RP.SDO/2016 Soporte,modernizacion y Actualizacion Tecnologica</t>
  </si>
  <si>
    <t>A.17.02</t>
  </si>
  <si>
    <t>A.17.02.02</t>
  </si>
  <si>
    <t>PROGRAMAS DE CAPACITACION Y ASISTENCIA TECNICA ORIENTACION AL DESARROLLO EFICIENTE DE LAS COMPETENCIAS DE LEY</t>
  </si>
  <si>
    <t>A.17.02.02.01</t>
  </si>
  <si>
    <t>RP.Implementacion del Plan de Bienestar para los Empleados de la admon Central y sus familias</t>
  </si>
  <si>
    <t>A.17.02.02.02</t>
  </si>
  <si>
    <t>SANC.IMplementacion del Plan de Bienestar para los Empleados de la admon central y sus familias</t>
  </si>
  <si>
    <t>A.17.02.02.03</t>
  </si>
  <si>
    <t>RP.Implementacion de Actividades para fortalecer los programas de formacion y preparacion en competencias laborales de los Servidores Publicos del municipio.</t>
  </si>
  <si>
    <t>A.17.02.02.04</t>
  </si>
  <si>
    <t>SANC.SDO/2016 Implementacion del plan de bienstar de los Empleados de la adcion cedntral y sus familias</t>
  </si>
  <si>
    <t>A.17.06</t>
  </si>
  <si>
    <t>ACTUALIZACION DE INFORMACION PARA PROCESAMIENTO</t>
  </si>
  <si>
    <t>A.17.06.06</t>
  </si>
  <si>
    <t>ACTUALIZACION DEL SISBEN</t>
  </si>
  <si>
    <t>A.17.06.06.01</t>
  </si>
  <si>
    <t>RP.Administracion Censo socioeconomica del SISBEN</t>
  </si>
  <si>
    <t>A.17.06.07</t>
  </si>
  <si>
    <t>ESTRATIFICACION SOCIOECONOMICA</t>
  </si>
  <si>
    <t>A.17.06.07.01</t>
  </si>
  <si>
    <t>RP.Administracion y Actualizacion de la base de datos de Estratificacion Socioeconomica del Municipio.</t>
  </si>
  <si>
    <t>A.17.06.07.02</t>
  </si>
  <si>
    <t>CONT.Administracion y Actualizacion de la base de Datos de Estratificacion socioeconomica .</t>
  </si>
  <si>
    <t>A.17.06.07.03</t>
  </si>
  <si>
    <t>RP/SDO/2016 Administracion y actualizacion de la base de datos de Estratificacion Socioeconomica del muncipio.</t>
  </si>
  <si>
    <t>A.17.06.07.04</t>
  </si>
  <si>
    <t>CONT.SDO/2016 Adminisrcion y actualizacion de la bas de datos de Estratificacion socioeconomica</t>
  </si>
  <si>
    <t>A.17.06.08</t>
  </si>
  <si>
    <t>ACTUALIZACION CATASTRAL.</t>
  </si>
  <si>
    <t>A.17.06.08.01</t>
  </si>
  <si>
    <t>RP.Actualizacion dinamica catastral</t>
  </si>
  <si>
    <t>A.17.06.09</t>
  </si>
  <si>
    <t>ELABORACION Y ACTUALIZACION DEL PLAN DE DESARROLLO</t>
  </si>
  <si>
    <t>A.17.06.09.01</t>
  </si>
  <si>
    <t>RP.Implementacion de Herramientas de planificacion Territorial en el Municipio</t>
  </si>
  <si>
    <t>A.17.06.10</t>
  </si>
  <si>
    <t>ELABORACION Y ACTUALIZACION DEL PLAN DE ORDENAMIENTO TERRITORIAL</t>
  </si>
  <si>
    <t>A.17.06.10.01</t>
  </si>
  <si>
    <t>RP.VF.Implemenacion de estrategias para el fortalecimiento de los procesos de Ordenamiento Territorial en el Municipio.</t>
  </si>
  <si>
    <t>A.17.06.10.02</t>
  </si>
  <si>
    <t>RP.Implementacion de estrategias para el fortalecimiento de los procesos de ordenamiento territorial en el Municpio.</t>
  </si>
  <si>
    <t>A.17.06.10.03</t>
  </si>
  <si>
    <t>RP.SDO/2016  Implementacion de estrategias para el fortalecimiento de  los procesos de Ordenamietno Territorial en el Municipio.</t>
  </si>
  <si>
    <t>A.18</t>
  </si>
  <si>
    <t>JUSTICIA</t>
  </si>
  <si>
    <t>A.18.02</t>
  </si>
  <si>
    <t>CONTRATACION DE SERVICIOS ESPECIALES DE POLICIA EN CONVENIO CON LA ¿POLICIA NACIONAL</t>
  </si>
  <si>
    <t>A.18.02.01</t>
  </si>
  <si>
    <t>CE.SDO/2016 Convenio Bachilleres</t>
  </si>
  <si>
    <t>A.18.03</t>
  </si>
  <si>
    <t>PAGO DE COMISARIOS DE FAMILIA MEDICOS,PSICOLOGOS Y TRABAJADORES SOCIALES DE LAS COMISARIAS DE FAMILIA</t>
  </si>
  <si>
    <t>A.18.03.01</t>
  </si>
  <si>
    <t>RP.Comisariao de familia-sueldos</t>
  </si>
  <si>
    <t>A.18.03.02</t>
  </si>
  <si>
    <t>RP.Comisaria de Familia-Prestaciones y Aporte</t>
  </si>
  <si>
    <t>A.18.03.03</t>
  </si>
  <si>
    <t>RP.Asistencia para el Fortalecimiento de la Comisaria</t>
  </si>
  <si>
    <t>A.18.04</t>
  </si>
  <si>
    <t>FONDO DE SEGURIDAD DE LAS ENTIDADES TERRRITORIALES-FONSET LEY 1421-2010</t>
  </si>
  <si>
    <t>A.18.04.02</t>
  </si>
  <si>
    <t>RECONSTRUCCION DE CUARTELES Y DE OTRAS INSTALACIONES</t>
  </si>
  <si>
    <t>A.18.04.02.01</t>
  </si>
  <si>
    <t>CE.SDO/2016 Construccion Base Militar Panorama</t>
  </si>
  <si>
    <t>A.18.04.02.02</t>
  </si>
  <si>
    <t>CE.SDO/2016 Construccion CAI  Las Americas</t>
  </si>
  <si>
    <t>A.18.04.03</t>
  </si>
  <si>
    <t>COMPRA DE EQUIPO DE COMUNICACION,MONTAJE Y OPERACION DE REDES DE INTELIGENCIA</t>
  </si>
  <si>
    <t>A.18.04.03.01</t>
  </si>
  <si>
    <t>CE/SDO 2016 Dotacion Equipos de inteligencia a Organismos de Seguridad</t>
  </si>
  <si>
    <t>A.18.04.04</t>
  </si>
  <si>
    <t>RECOMPENSA A PERSONAS QUE COLABOREN CON LA JUSTICIA Y SEGURIDAD DE LAS MISMAS</t>
  </si>
  <si>
    <t>A.18.04.04.01</t>
  </si>
  <si>
    <t>CE.Pago de Recompensas</t>
  </si>
  <si>
    <t>A.18.04.05</t>
  </si>
  <si>
    <t>SERVICIOS PERSONALES,DOTACION Y RACIONES PARA NUEVOS AGENTES Y SOLDADOS</t>
  </si>
  <si>
    <t>A.18.04.05.01</t>
  </si>
  <si>
    <t>CE.SDO/2016 Dotacion Organismos de Seguridad</t>
  </si>
  <si>
    <t>A.18.04.06</t>
  </si>
  <si>
    <t>GASTOS DESTINADOS A GENERAR AMBIENTES QUE PROPICIEN LA SEGURIDAD CIUDADANA Y LA PRESERVACION DEL ORDEN PUBLICO</t>
  </si>
  <si>
    <t>A.18.04.06.01</t>
  </si>
  <si>
    <t>RP.Uso adecuado y recuperacion del Espacion Publico en el Municipio</t>
  </si>
  <si>
    <t>A.18.04.06.02</t>
  </si>
  <si>
    <t>RP.Implementacion de estrategia para el control de Establecimientos Comerciales del Municipio</t>
  </si>
  <si>
    <t>A.18.04.06.03</t>
  </si>
  <si>
    <t>RP.Asistencia fortalecimiento de las estrategias para el desarrollo de la democracia y la participacion ciudadana en el Municipio</t>
  </si>
  <si>
    <t>A.18.04.06.04</t>
  </si>
  <si>
    <t>CE.Seguridad ciudadana y preservacion del Orden publico</t>
  </si>
  <si>
    <t>A.18.04.06.05</t>
  </si>
  <si>
    <t>RP.Apoyo a la Organizacion Justicia</t>
  </si>
  <si>
    <t>A.18.04.06.06</t>
  </si>
  <si>
    <t>RP.SDO/2016 Uso adecuado y recuperacion del Espacio Publico en el Municipio.</t>
  </si>
  <si>
    <t>A.18.04.06.07</t>
  </si>
  <si>
    <t>RP.SDO/2016 Implementacion de estrategia para el control de Establecimientos Comerciales del Municipio</t>
  </si>
  <si>
    <t>A.18.04.06.08</t>
  </si>
  <si>
    <t>RP.SDO/2016 Apoyo a la Organizacion Justicia</t>
  </si>
  <si>
    <t>A.18.04.06.09</t>
  </si>
  <si>
    <t>CE.SDO/2016 Seguridad ciudadana y preservacion del Orden Publico</t>
  </si>
  <si>
    <t>A.18.04.07</t>
  </si>
  <si>
    <t>DESARROLLO DEL PLAN INTEGRAL DE SEGURIDAD Y CONVIVENCIA CIUDADANA</t>
  </si>
  <si>
    <t>A.18.04.07.01</t>
  </si>
  <si>
    <t>CE.SDO/2016 Estrategias de convivencia Ciudadana</t>
  </si>
  <si>
    <t>A.18.08</t>
  </si>
  <si>
    <t>A.18.08.08</t>
  </si>
  <si>
    <t>PLAN DE ACCION DE DERECHOS HUMANOS Y DIH</t>
  </si>
  <si>
    <t>A.18.08.08.01</t>
  </si>
  <si>
    <t>RP.Pobres de Solemnidad y NN</t>
  </si>
  <si>
    <t>A.18.08.08.02</t>
  </si>
  <si>
    <t>RP.Difusion promocion y proteccion de los derechos</t>
  </si>
  <si>
    <t>A.18.08.09</t>
  </si>
  <si>
    <t>CONSTRUCCION DE PAZ Y CONVIVENCIA FAMILIAR</t>
  </si>
  <si>
    <t>A.18.08.09.01</t>
  </si>
  <si>
    <t>RP.Fortalecimiento proteccion y restitucion de los Derechos del menor y la familia en el Municipio.</t>
  </si>
  <si>
    <t>A.18.08.09.02</t>
  </si>
  <si>
    <t>RP.SDO/2016 Fortalecimiento proteccion y restitucion de los Derechos del menor y la famillia en el Municipio.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</si>
</sst>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(&quot;$&quot;\ * #,##0.00_);_(&quot;$&quot;\ * \(#,##0.00\);_(&quot;$&quot;\ * &quot;-&quot;??_);_(@_)"/>
    <numFmt numFmtId="178" formatCode="_-* #,##0\ _€_-;\-* #,##0\ _€_-;_-* &quot;-&quot;??\ _€_-;_-@_-"/>
    <numFmt numFmtId="179" formatCode="#,##0.00\ &quot;€&quot;"/>
    <numFmt numFmtId="180" formatCode="0.0%"/>
    <numFmt numFmtId="181" formatCode="&quot;$&quot;\ #,##0"/>
    <numFmt numFmtId="182" formatCode="0.0"/>
    <numFmt numFmtId="183" formatCode="_-&quot;$&quot;* #,##0_-;\-&quot;$&quot;* #,##0_-;_-&quot;$&quot;* &quot;-&quot;??_-;_-@_-"/>
    <numFmt numFmtId="184" formatCode="_(&quot;$&quot;\ * #,##0_);_(&quot;$&quot;\ * \(#,##0\);_(&quot;$&quot;\ * &quot;-&quot;??_);_(@_)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 Black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20"/>
      <name val="Calibri"/>
      <family val="2"/>
    </font>
    <font>
      <sz val="20"/>
      <color indexed="8"/>
      <name val="Calibri"/>
      <family val="2"/>
    </font>
    <font>
      <sz val="20"/>
      <name val="Calibri"/>
      <family val="2"/>
    </font>
    <font>
      <sz val="14"/>
      <color indexed="8"/>
      <name val="Calibri"/>
      <family val="2"/>
    </font>
    <font>
      <sz val="20"/>
      <name val="Arial"/>
      <family val="2"/>
    </font>
    <font>
      <b/>
      <sz val="28"/>
      <name val="Arial"/>
      <family val="2"/>
    </font>
    <font>
      <b/>
      <sz val="26"/>
      <name val="Calibri"/>
      <family val="2"/>
    </font>
    <font>
      <b/>
      <sz val="22"/>
      <name val="Calibri"/>
      <family val="2"/>
    </font>
    <font>
      <b/>
      <sz val="14"/>
      <color indexed="8"/>
      <name val="Arial Narrow"/>
      <family val="2"/>
    </font>
    <font>
      <b/>
      <sz val="10"/>
      <name val="Calibri"/>
      <family val="2"/>
    </font>
    <font>
      <sz val="10"/>
      <color indexed="8"/>
      <name val="Arial Narrow"/>
      <family val="2"/>
    </font>
    <font>
      <sz val="8"/>
      <name val="Tahoma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20"/>
      <color indexed="8"/>
      <name val="Arial Narrow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Calibri"/>
      <family val="2"/>
    </font>
    <font>
      <b/>
      <sz val="12"/>
      <color indexed="8"/>
      <name val="Arial Narrow"/>
      <family val="2"/>
    </font>
    <font>
      <b/>
      <sz val="16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 Narrow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b/>
      <sz val="20"/>
      <color theme="1"/>
      <name val="Arial"/>
      <family val="2"/>
    </font>
    <font>
      <sz val="12"/>
      <color theme="1"/>
      <name val="Calibri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20"/>
      <color theme="1"/>
      <name val="Arial Narrow"/>
      <family val="2"/>
    </font>
    <font>
      <b/>
      <sz val="16"/>
      <color theme="1"/>
      <name val="Arial Narrow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79984760284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26" fillId="0" borderId="0">
      <alignment wrapText="1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1" fillId="21" borderId="6" applyNumberFormat="0" applyAlignment="0" applyProtection="0"/>
    <xf numFmtId="0" fontId="5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4" applyNumberFormat="0" applyFill="0" applyAlignment="0" applyProtection="0"/>
    <xf numFmtId="0" fontId="64" fillId="0" borderId="7" applyNumberFormat="0" applyFill="0" applyAlignment="0" applyProtection="0"/>
    <xf numFmtId="0" fontId="76" fillId="0" borderId="8" applyNumberFormat="0" applyFill="0" applyAlignment="0" applyProtection="0"/>
  </cellStyleXfs>
  <cellXfs count="567">
    <xf numFmtId="0" fontId="0" fillId="0" borderId="0" xfId="0" applyFont="1" applyAlignment="1">
      <alignment/>
    </xf>
    <xf numFmtId="0" fontId="2" fillId="0" borderId="0" xfId="64" applyFont="1">
      <alignment/>
      <protection/>
    </xf>
    <xf numFmtId="0" fontId="3" fillId="0" borderId="0" xfId="64" applyFont="1">
      <alignment/>
      <protection/>
    </xf>
    <xf numFmtId="0" fontId="4" fillId="0" borderId="0" xfId="64" applyFont="1">
      <alignment/>
      <protection/>
    </xf>
    <xf numFmtId="0" fontId="5" fillId="0" borderId="0" xfId="64">
      <alignment/>
      <protection/>
    </xf>
    <xf numFmtId="0" fontId="6" fillId="0" borderId="0" xfId="64" applyFont="1" applyAlignment="1">
      <alignment wrapText="1"/>
      <protection/>
    </xf>
    <xf numFmtId="43" fontId="0" fillId="0" borderId="0" xfId="55" applyFont="1" applyAlignment="1">
      <alignment/>
    </xf>
    <xf numFmtId="0" fontId="6" fillId="33" borderId="0" xfId="64" applyFont="1" applyFill="1" applyAlignment="1">
      <alignment wrapText="1"/>
      <protection/>
    </xf>
    <xf numFmtId="43" fontId="0" fillId="33" borderId="0" xfId="55" applyFont="1" applyFill="1" applyAlignment="1">
      <alignment/>
    </xf>
    <xf numFmtId="43" fontId="10" fillId="33" borderId="0" xfId="55" applyFont="1" applyFill="1" applyAlignment="1">
      <alignment horizontal="right"/>
    </xf>
    <xf numFmtId="43" fontId="0" fillId="33" borderId="0" xfId="55" applyFont="1" applyFill="1" applyAlignment="1">
      <alignment/>
    </xf>
    <xf numFmtId="43" fontId="11" fillId="33" borderId="0" xfId="55" applyFont="1" applyFill="1" applyAlignment="1">
      <alignment/>
    </xf>
    <xf numFmtId="0" fontId="5" fillId="0" borderId="0" xfId="64" applyAlignment="1">
      <alignment horizontal="left"/>
      <protection/>
    </xf>
    <xf numFmtId="3" fontId="10" fillId="0" borderId="0" xfId="55" applyNumberFormat="1" applyFont="1" applyAlignment="1">
      <alignment/>
    </xf>
    <xf numFmtId="3" fontId="10" fillId="0" borderId="0" xfId="55" applyNumberFormat="1" applyFont="1" applyFill="1" applyBorder="1" applyAlignment="1">
      <alignment/>
    </xf>
    <xf numFmtId="3" fontId="10" fillId="34" borderId="0" xfId="55" applyNumberFormat="1" applyFont="1" applyFill="1" applyAlignment="1">
      <alignment/>
    </xf>
    <xf numFmtId="3" fontId="10" fillId="35" borderId="0" xfId="55" applyNumberFormat="1" applyFont="1" applyFill="1" applyAlignment="1">
      <alignment/>
    </xf>
    <xf numFmtId="3" fontId="10" fillId="36" borderId="0" xfId="55" applyNumberFormat="1" applyFont="1" applyFill="1" applyAlignment="1">
      <alignment/>
    </xf>
    <xf numFmtId="3" fontId="10" fillId="37" borderId="0" xfId="55" applyNumberFormat="1" applyFont="1" applyFill="1" applyAlignment="1">
      <alignment/>
    </xf>
    <xf numFmtId="10" fontId="0" fillId="10" borderId="9" xfId="0" applyNumberFormat="1" applyFont="1" applyFill="1" applyBorder="1" applyAlignment="1" applyProtection="1">
      <alignment horizontal="center" vertical="center" wrapText="1"/>
      <protection/>
    </xf>
    <xf numFmtId="0" fontId="0" fillId="10" borderId="10" xfId="0" applyFont="1" applyFill="1" applyBorder="1" applyAlignment="1" applyProtection="1">
      <alignment horizontal="center" vertical="center" wrapText="1"/>
      <protection/>
    </xf>
    <xf numFmtId="0" fontId="24" fillId="38" borderId="11" xfId="64" applyFont="1" applyFill="1" applyBorder="1" applyAlignment="1" applyProtection="1">
      <alignment horizontal="center" vertical="center" wrapText="1"/>
      <protection locked="0"/>
    </xf>
    <xf numFmtId="0" fontId="24" fillId="38" borderId="12" xfId="64" applyFont="1" applyFill="1" applyBorder="1" applyAlignment="1" applyProtection="1">
      <alignment horizontal="center" vertical="center" wrapText="1"/>
      <protection locked="0"/>
    </xf>
    <xf numFmtId="0" fontId="24" fillId="38" borderId="13" xfId="64" applyFont="1" applyFill="1" applyBorder="1" applyAlignment="1" applyProtection="1">
      <alignment horizontal="center" vertical="center" wrapText="1"/>
      <protection locked="0"/>
    </xf>
    <xf numFmtId="0" fontId="24" fillId="38" borderId="14" xfId="64" applyFont="1" applyFill="1" applyBorder="1" applyAlignment="1" applyProtection="1">
      <alignment horizontal="center" vertical="center" wrapText="1"/>
      <protection locked="0"/>
    </xf>
    <xf numFmtId="0" fontId="0" fillId="10" borderId="15" xfId="0" applyFont="1" applyFill="1" applyBorder="1" applyAlignment="1" applyProtection="1">
      <alignment wrapText="1"/>
      <protection locked="0"/>
    </xf>
    <xf numFmtId="0" fontId="0" fillId="10" borderId="16" xfId="0" applyFont="1" applyFill="1" applyBorder="1" applyAlignment="1" applyProtection="1">
      <alignment wrapText="1"/>
      <protection locked="0"/>
    </xf>
    <xf numFmtId="0" fontId="0" fillId="10" borderId="17" xfId="0" applyFont="1" applyFill="1" applyBorder="1" applyAlignment="1" applyProtection="1">
      <alignment wrapText="1"/>
      <protection locked="0"/>
    </xf>
    <xf numFmtId="0" fontId="0" fillId="10" borderId="9" xfId="0" applyFont="1" applyFill="1" applyBorder="1" applyAlignment="1" applyProtection="1">
      <alignment wrapText="1"/>
      <protection locked="0"/>
    </xf>
    <xf numFmtId="0" fontId="0" fillId="10" borderId="10" xfId="0" applyFont="1" applyFill="1" applyBorder="1" applyAlignment="1" applyProtection="1">
      <alignment wrapText="1"/>
      <protection locked="0"/>
    </xf>
    <xf numFmtId="0" fontId="5" fillId="0" borderId="0" xfId="64" applyFill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justify"/>
      <protection locked="0"/>
    </xf>
    <xf numFmtId="0" fontId="50" fillId="0" borderId="0" xfId="0" applyFont="1" applyFill="1" applyAlignment="1" applyProtection="1">
      <alignment/>
      <protection locked="0"/>
    </xf>
    <xf numFmtId="0" fontId="50" fillId="0" borderId="0" xfId="0" applyFont="1" applyFill="1" applyAlignment="1" applyProtection="1">
      <alignment horizontal="justify" vertical="center"/>
      <protection locked="0"/>
    </xf>
    <xf numFmtId="0" fontId="5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right"/>
      <protection locked="0"/>
    </xf>
    <xf numFmtId="9" fontId="0" fillId="0" borderId="0" xfId="75" applyFont="1" applyFill="1" applyAlignment="1" applyProtection="1">
      <alignment horizontal="center" vertical="center"/>
      <protection locked="0"/>
    </xf>
    <xf numFmtId="181" fontId="0" fillId="0" borderId="0" xfId="0" applyNumberFormat="1" applyFill="1" applyAlignment="1" applyProtection="1">
      <alignment/>
      <protection locked="0"/>
    </xf>
    <xf numFmtId="0" fontId="14" fillId="0" borderId="0" xfId="64" applyFont="1" applyFill="1" applyAlignment="1" applyProtection="1">
      <alignment horizontal="left" vertical="center" wrapText="1"/>
      <protection locked="0"/>
    </xf>
    <xf numFmtId="0" fontId="19" fillId="11" borderId="19" xfId="0" applyFont="1" applyFill="1" applyBorder="1" applyAlignment="1" applyProtection="1">
      <alignment horizontal="center" vertical="center" wrapText="1"/>
      <protection/>
    </xf>
    <xf numFmtId="9" fontId="19" fillId="11" borderId="20" xfId="0" applyNumberFormat="1" applyFont="1" applyFill="1" applyBorder="1" applyAlignment="1" applyProtection="1">
      <alignment horizontal="center" vertical="center" wrapText="1"/>
      <protection/>
    </xf>
    <xf numFmtId="0" fontId="19" fillId="11" borderId="20" xfId="0" applyFont="1" applyFill="1" applyBorder="1" applyAlignment="1" applyProtection="1">
      <alignment horizontal="center" vertical="center"/>
      <protection/>
    </xf>
    <xf numFmtId="0" fontId="19" fillId="11" borderId="20" xfId="0" applyFont="1" applyFill="1" applyBorder="1" applyAlignment="1" applyProtection="1">
      <alignment horizontal="center" vertical="center" wrapText="1"/>
      <protection/>
    </xf>
    <xf numFmtId="9" fontId="19" fillId="13" borderId="21" xfId="0" applyNumberFormat="1" applyFont="1" applyFill="1" applyBorder="1" applyAlignment="1" applyProtection="1">
      <alignment horizontal="center" vertical="center" wrapText="1"/>
      <protection/>
    </xf>
    <xf numFmtId="0" fontId="19" fillId="13" borderId="21" xfId="0" applyFont="1" applyFill="1" applyBorder="1" applyAlignment="1" applyProtection="1">
      <alignment horizontal="center" vertical="center" wrapText="1"/>
      <protection/>
    </xf>
    <xf numFmtId="9" fontId="19" fillId="13" borderId="18" xfId="0" applyNumberFormat="1" applyFont="1" applyFill="1" applyBorder="1" applyAlignment="1" applyProtection="1">
      <alignment horizontal="center" vertical="center" wrapText="1"/>
      <protection/>
    </xf>
    <xf numFmtId="0" fontId="19" fillId="13" borderId="18" xfId="0" applyFont="1" applyFill="1" applyBorder="1" applyAlignment="1" applyProtection="1">
      <alignment horizontal="center" vertical="center" wrapText="1"/>
      <protection/>
    </xf>
    <xf numFmtId="9" fontId="19" fillId="13" borderId="22" xfId="0" applyNumberFormat="1" applyFont="1" applyFill="1" applyBorder="1" applyAlignment="1" applyProtection="1">
      <alignment horizontal="center" vertical="center" wrapText="1"/>
      <protection/>
    </xf>
    <xf numFmtId="0" fontId="19" fillId="13" borderId="22" xfId="0" applyFont="1" applyFill="1" applyBorder="1" applyAlignment="1" applyProtection="1">
      <alignment horizontal="center" vertical="center" wrapText="1"/>
      <protection/>
    </xf>
    <xf numFmtId="0" fontId="19" fillId="2" borderId="18" xfId="0" applyFont="1" applyFill="1" applyBorder="1" applyAlignment="1" applyProtection="1">
      <alignment horizontal="center" vertical="center"/>
      <protection/>
    </xf>
    <xf numFmtId="0" fontId="19" fillId="2" borderId="22" xfId="0" applyFont="1" applyFill="1" applyBorder="1" applyAlignment="1" applyProtection="1">
      <alignment horizontal="center" vertical="center"/>
      <protection/>
    </xf>
    <xf numFmtId="9" fontId="19" fillId="5" borderId="21" xfId="0" applyNumberFormat="1" applyFont="1" applyFill="1" applyBorder="1" applyAlignment="1" applyProtection="1">
      <alignment horizontal="center" vertical="center" wrapText="1"/>
      <protection/>
    </xf>
    <xf numFmtId="0" fontId="19" fillId="5" borderId="21" xfId="0" applyFont="1" applyFill="1" applyBorder="1" applyAlignment="1" applyProtection="1">
      <alignment horizontal="center" vertical="center" wrapText="1"/>
      <protection/>
    </xf>
    <xf numFmtId="9" fontId="19" fillId="5" borderId="18" xfId="0" applyNumberFormat="1" applyFont="1" applyFill="1" applyBorder="1" applyAlignment="1" applyProtection="1">
      <alignment horizontal="center" vertical="center" wrapText="1"/>
      <protection/>
    </xf>
    <xf numFmtId="0" fontId="19" fillId="5" borderId="18" xfId="0" applyFont="1" applyFill="1" applyBorder="1" applyAlignment="1" applyProtection="1">
      <alignment horizontal="center" vertical="center" wrapText="1"/>
      <protection/>
    </xf>
    <xf numFmtId="9" fontId="19" fillId="5" borderId="22" xfId="0" applyNumberFormat="1" applyFont="1" applyFill="1" applyBorder="1" applyAlignment="1" applyProtection="1">
      <alignment horizontal="center" vertical="center" wrapText="1"/>
      <protection/>
    </xf>
    <xf numFmtId="0" fontId="19" fillId="5" borderId="22" xfId="0" applyFont="1" applyFill="1" applyBorder="1" applyAlignment="1" applyProtection="1">
      <alignment horizontal="center" vertical="center" wrapText="1"/>
      <protection/>
    </xf>
    <xf numFmtId="0" fontId="19" fillId="11" borderId="20" xfId="64" applyFont="1" applyFill="1" applyBorder="1" applyAlignment="1" applyProtection="1">
      <alignment horizontal="center" vertical="center" wrapText="1"/>
      <protection/>
    </xf>
    <xf numFmtId="9" fontId="19" fillId="11" borderId="20" xfId="64" applyNumberFormat="1" applyFont="1" applyFill="1" applyBorder="1" applyAlignment="1" applyProtection="1">
      <alignment horizontal="center" vertical="center" wrapText="1"/>
      <protection/>
    </xf>
    <xf numFmtId="9" fontId="19" fillId="11" borderId="20" xfId="75" applyFont="1" applyFill="1" applyBorder="1" applyAlignment="1" applyProtection="1">
      <alignment horizontal="center" vertical="center" wrapText="1"/>
      <protection/>
    </xf>
    <xf numFmtId="9" fontId="19" fillId="13" borderId="22" xfId="0" applyNumberFormat="1" applyFont="1" applyFill="1" applyBorder="1" applyAlignment="1" applyProtection="1">
      <alignment horizontal="center" vertical="center"/>
      <protection locked="0"/>
    </xf>
    <xf numFmtId="9" fontId="19" fillId="2" borderId="18" xfId="0" applyNumberFormat="1" applyFont="1" applyFill="1" applyBorder="1" applyAlignment="1" applyProtection="1">
      <alignment horizontal="center" vertical="center"/>
      <protection/>
    </xf>
    <xf numFmtId="0" fontId="19" fillId="2" borderId="18" xfId="0" applyFont="1" applyFill="1" applyBorder="1" applyAlignment="1" applyProtection="1">
      <alignment horizontal="center" vertical="center"/>
      <protection locked="0"/>
    </xf>
    <xf numFmtId="9" fontId="19" fillId="2" borderId="18" xfId="0" applyNumberFormat="1" applyFont="1" applyFill="1" applyBorder="1" applyAlignment="1" applyProtection="1">
      <alignment horizontal="center" vertical="center"/>
      <protection locked="0"/>
    </xf>
    <xf numFmtId="9" fontId="19" fillId="2" borderId="22" xfId="0" applyNumberFormat="1" applyFont="1" applyFill="1" applyBorder="1" applyAlignment="1" applyProtection="1">
      <alignment horizontal="center" vertical="center"/>
      <protection/>
    </xf>
    <xf numFmtId="0" fontId="19" fillId="2" borderId="22" xfId="0" applyFont="1" applyFill="1" applyBorder="1" applyAlignment="1" applyProtection="1">
      <alignment horizontal="center" vertical="center"/>
      <protection locked="0"/>
    </xf>
    <xf numFmtId="9" fontId="19" fillId="2" borderId="22" xfId="0" applyNumberFormat="1" applyFont="1" applyFill="1" applyBorder="1" applyAlignment="1" applyProtection="1">
      <alignment horizontal="center" vertical="center"/>
      <protection locked="0"/>
    </xf>
    <xf numFmtId="182" fontId="19" fillId="5" borderId="18" xfId="0" applyNumberFormat="1" applyFont="1" applyFill="1" applyBorder="1" applyAlignment="1" applyProtection="1">
      <alignment horizontal="center" vertical="center"/>
      <protection/>
    </xf>
    <xf numFmtId="9" fontId="19" fillId="5" borderId="18" xfId="75" applyFont="1" applyFill="1" applyBorder="1" applyAlignment="1" applyProtection="1">
      <alignment horizontal="center" vertical="center"/>
      <protection/>
    </xf>
    <xf numFmtId="2" fontId="19" fillId="5" borderId="18" xfId="75" applyNumberFormat="1" applyFont="1" applyFill="1" applyBorder="1" applyAlignment="1" applyProtection="1">
      <alignment horizontal="center" vertical="center"/>
      <protection/>
    </xf>
    <xf numFmtId="9" fontId="19" fillId="5" borderId="18" xfId="0" applyNumberFormat="1" applyFont="1" applyFill="1" applyBorder="1" applyAlignment="1" applyProtection="1">
      <alignment horizontal="center" vertical="center"/>
      <protection/>
    </xf>
    <xf numFmtId="182" fontId="19" fillId="5" borderId="22" xfId="0" applyNumberFormat="1" applyFont="1" applyFill="1" applyBorder="1" applyAlignment="1" applyProtection="1">
      <alignment horizontal="center" vertical="center"/>
      <protection/>
    </xf>
    <xf numFmtId="9" fontId="19" fillId="5" borderId="22" xfId="75" applyFont="1" applyFill="1" applyBorder="1" applyAlignment="1" applyProtection="1">
      <alignment horizontal="center" vertical="center"/>
      <protection/>
    </xf>
    <xf numFmtId="2" fontId="19" fillId="5" borderId="22" xfId="75" applyNumberFormat="1" applyFont="1" applyFill="1" applyBorder="1" applyAlignment="1" applyProtection="1">
      <alignment horizontal="center" vertical="center"/>
      <protection/>
    </xf>
    <xf numFmtId="9" fontId="19" fillId="5" borderId="22" xfId="0" applyNumberFormat="1" applyFont="1" applyFill="1" applyBorder="1" applyAlignment="1" applyProtection="1">
      <alignment horizontal="center" vertical="center"/>
      <protection/>
    </xf>
    <xf numFmtId="180" fontId="13" fillId="39" borderId="23" xfId="0" applyNumberFormat="1" applyFont="1" applyFill="1" applyBorder="1" applyAlignment="1" applyProtection="1">
      <alignment horizontal="center" vertical="center" wrapText="1"/>
      <protection locked="0"/>
    </xf>
    <xf numFmtId="0" fontId="13" fillId="39" borderId="23" xfId="0" applyFont="1" applyFill="1" applyBorder="1" applyAlignment="1" applyProtection="1">
      <alignment horizontal="center" vertical="center" wrapText="1"/>
      <protection locked="0"/>
    </xf>
    <xf numFmtId="9" fontId="13" fillId="39" borderId="23" xfId="0" applyNumberFormat="1" applyFont="1" applyFill="1" applyBorder="1" applyAlignment="1" applyProtection="1">
      <alignment horizontal="center" vertical="center" wrapText="1"/>
      <protection locked="0"/>
    </xf>
    <xf numFmtId="0" fontId="13" fillId="39" borderId="23" xfId="0" applyFont="1" applyFill="1" applyBorder="1" applyAlignment="1" applyProtection="1">
      <alignment horizontal="center" vertical="center"/>
      <protection locked="0"/>
    </xf>
    <xf numFmtId="9" fontId="13" fillId="39" borderId="23" xfId="0" applyNumberFormat="1" applyFont="1" applyFill="1" applyBorder="1" applyAlignment="1" applyProtection="1">
      <alignment horizontal="center" vertical="center"/>
      <protection locked="0"/>
    </xf>
    <xf numFmtId="0" fontId="14" fillId="0" borderId="0" xfId="64" applyFont="1" applyFill="1" applyAlignment="1" applyProtection="1">
      <alignment horizontal="justify" vertical="center" wrapText="1"/>
      <protection locked="0"/>
    </xf>
    <xf numFmtId="0" fontId="14" fillId="0" borderId="0" xfId="64" applyFont="1" applyFill="1" applyAlignment="1" applyProtection="1">
      <alignment horizontal="center" vertical="center" wrapText="1"/>
      <protection locked="0"/>
    </xf>
    <xf numFmtId="9" fontId="77" fillId="11" borderId="20" xfId="0" applyNumberFormat="1" applyFont="1" applyFill="1" applyBorder="1" applyAlignment="1" applyProtection="1">
      <alignment horizontal="center" vertical="center"/>
      <protection locked="0"/>
    </xf>
    <xf numFmtId="9" fontId="19" fillId="11" borderId="20" xfId="75" applyFont="1" applyFill="1" applyBorder="1" applyAlignment="1" applyProtection="1">
      <alignment horizontal="center" vertical="center"/>
      <protection locked="0"/>
    </xf>
    <xf numFmtId="49" fontId="19" fillId="11" borderId="20" xfId="0" applyNumberFormat="1" applyFont="1" applyFill="1" applyBorder="1" applyAlignment="1" applyProtection="1">
      <alignment horizontal="center" vertical="center"/>
      <protection locked="0"/>
    </xf>
    <xf numFmtId="0" fontId="19" fillId="11" borderId="20" xfId="0" applyNumberFormat="1" applyFont="1" applyFill="1" applyBorder="1" applyAlignment="1" applyProtection="1">
      <alignment horizontal="center" vertical="center" wrapText="1"/>
      <protection locked="0"/>
    </xf>
    <xf numFmtId="9" fontId="19" fillId="13" borderId="21" xfId="75" applyFont="1" applyFill="1" applyBorder="1" applyAlignment="1" applyProtection="1">
      <alignment horizontal="center" vertical="center"/>
      <protection locked="0"/>
    </xf>
    <xf numFmtId="49" fontId="19" fillId="13" borderId="21" xfId="0" applyNumberFormat="1" applyFont="1" applyFill="1" applyBorder="1" applyAlignment="1" applyProtection="1">
      <alignment horizontal="center" vertical="center"/>
      <protection locked="0"/>
    </xf>
    <xf numFmtId="0" fontId="19" fillId="13" borderId="21" xfId="0" applyNumberFormat="1" applyFont="1" applyFill="1" applyBorder="1" applyAlignment="1" applyProtection="1">
      <alignment horizontal="center" vertical="center" wrapText="1"/>
      <protection locked="0"/>
    </xf>
    <xf numFmtId="9" fontId="19" fillId="13" borderId="18" xfId="75" applyFont="1" applyFill="1" applyBorder="1" applyAlignment="1" applyProtection="1">
      <alignment horizontal="center" vertical="center"/>
      <protection locked="0"/>
    </xf>
    <xf numFmtId="49" fontId="19" fillId="13" borderId="18" xfId="0" applyNumberFormat="1" applyFont="1" applyFill="1" applyBorder="1" applyAlignment="1" applyProtection="1">
      <alignment horizontal="center" vertical="center"/>
      <protection locked="0"/>
    </xf>
    <xf numFmtId="0" fontId="19" fillId="13" borderId="18" xfId="0" applyNumberFormat="1" applyFont="1" applyFill="1" applyBorder="1" applyAlignment="1" applyProtection="1">
      <alignment horizontal="center" vertical="center" wrapText="1"/>
      <protection locked="0"/>
    </xf>
    <xf numFmtId="49" fontId="19" fillId="13" borderId="22" xfId="0" applyNumberFormat="1" applyFont="1" applyFill="1" applyBorder="1" applyAlignment="1" applyProtection="1">
      <alignment horizontal="center" vertical="center"/>
      <protection locked="0"/>
    </xf>
    <xf numFmtId="0" fontId="19" fillId="13" borderId="22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21" xfId="0" applyFont="1" applyFill="1" applyBorder="1" applyAlignment="1" applyProtection="1">
      <alignment horizontal="center" vertical="center" wrapText="1"/>
      <protection/>
    </xf>
    <xf numFmtId="9" fontId="19" fillId="2" borderId="21" xfId="0" applyNumberFormat="1" applyFont="1" applyFill="1" applyBorder="1" applyAlignment="1" applyProtection="1">
      <alignment horizontal="center" vertical="center" wrapText="1"/>
      <protection/>
    </xf>
    <xf numFmtId="9" fontId="19" fillId="2" borderId="21" xfId="75" applyFont="1" applyFill="1" applyBorder="1" applyAlignment="1" applyProtection="1">
      <alignment horizontal="center" vertical="center" wrapText="1"/>
      <protection/>
    </xf>
    <xf numFmtId="49" fontId="19" fillId="2" borderId="21" xfId="0" applyNumberFormat="1" applyFont="1" applyFill="1" applyBorder="1" applyAlignment="1" applyProtection="1">
      <alignment horizontal="center" vertical="center"/>
      <protection locked="0"/>
    </xf>
    <xf numFmtId="0" fontId="19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8" xfId="0" applyFont="1" applyFill="1" applyBorder="1" applyAlignment="1" applyProtection="1">
      <alignment horizontal="center" vertical="center" wrapText="1"/>
      <protection/>
    </xf>
    <xf numFmtId="9" fontId="19" fillId="2" borderId="18" xfId="0" applyNumberFormat="1" applyFont="1" applyFill="1" applyBorder="1" applyAlignment="1" applyProtection="1">
      <alignment horizontal="center" vertical="center" wrapText="1"/>
      <protection/>
    </xf>
    <xf numFmtId="9" fontId="19" fillId="2" borderId="18" xfId="75" applyFont="1" applyFill="1" applyBorder="1" applyAlignment="1" applyProtection="1">
      <alignment horizontal="center" vertical="center" wrapText="1"/>
      <protection/>
    </xf>
    <xf numFmtId="49" fontId="19" fillId="2" borderId="18" xfId="0" applyNumberFormat="1" applyFont="1" applyFill="1" applyBorder="1" applyAlignment="1" applyProtection="1">
      <alignment horizontal="center" vertical="center"/>
      <protection locked="0"/>
    </xf>
    <xf numFmtId="0" fontId="19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22" xfId="0" applyFont="1" applyFill="1" applyBorder="1" applyAlignment="1" applyProtection="1">
      <alignment horizontal="center" vertical="center" wrapText="1"/>
      <protection/>
    </xf>
    <xf numFmtId="9" fontId="19" fillId="2" borderId="22" xfId="0" applyNumberFormat="1" applyFont="1" applyFill="1" applyBorder="1" applyAlignment="1" applyProtection="1">
      <alignment horizontal="center" vertical="center" wrapText="1"/>
      <protection/>
    </xf>
    <xf numFmtId="9" fontId="19" fillId="2" borderId="22" xfId="75" applyFont="1" applyFill="1" applyBorder="1" applyAlignment="1" applyProtection="1">
      <alignment horizontal="center" vertical="center" wrapText="1"/>
      <protection/>
    </xf>
    <xf numFmtId="49" fontId="19" fillId="2" borderId="22" xfId="0" applyNumberFormat="1" applyFont="1" applyFill="1" applyBorder="1" applyAlignment="1" applyProtection="1">
      <alignment horizontal="center" vertical="center"/>
      <protection locked="0"/>
    </xf>
    <xf numFmtId="0" fontId="19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22" xfId="0" applyNumberFormat="1" applyFont="1" applyFill="1" applyBorder="1" applyAlignment="1" applyProtection="1">
      <alignment horizontal="center" vertical="center" wrapText="1"/>
      <protection locked="0"/>
    </xf>
    <xf numFmtId="9" fontId="19" fillId="5" borderId="21" xfId="75" applyFont="1" applyFill="1" applyBorder="1" applyAlignment="1" applyProtection="1">
      <alignment horizontal="center" vertical="center" wrapText="1"/>
      <protection/>
    </xf>
    <xf numFmtId="49" fontId="19" fillId="5" borderId="21" xfId="0" applyNumberFormat="1" applyFont="1" applyFill="1" applyBorder="1" applyAlignment="1" applyProtection="1">
      <alignment horizontal="center" vertical="center" wrapText="1"/>
      <protection/>
    </xf>
    <xf numFmtId="0" fontId="19" fillId="5" borderId="21" xfId="0" applyNumberFormat="1" applyFont="1" applyFill="1" applyBorder="1" applyAlignment="1" applyProtection="1">
      <alignment horizontal="center" vertical="center" wrapText="1"/>
      <protection locked="0"/>
    </xf>
    <xf numFmtId="9" fontId="19" fillId="5" borderId="18" xfId="75" applyFont="1" applyFill="1" applyBorder="1" applyAlignment="1" applyProtection="1">
      <alignment horizontal="center" vertical="center" wrapText="1"/>
      <protection/>
    </xf>
    <xf numFmtId="49" fontId="19" fillId="5" borderId="18" xfId="0" applyNumberFormat="1" applyFont="1" applyFill="1" applyBorder="1" applyAlignment="1" applyProtection="1">
      <alignment horizontal="center" vertical="center" wrapText="1"/>
      <protection/>
    </xf>
    <xf numFmtId="0" fontId="19" fillId="5" borderId="18" xfId="0" applyNumberFormat="1" applyFont="1" applyFill="1" applyBorder="1" applyAlignment="1" applyProtection="1">
      <alignment horizontal="center" vertical="center" wrapText="1"/>
      <protection locked="0"/>
    </xf>
    <xf numFmtId="9" fontId="19" fillId="5" borderId="22" xfId="75" applyFont="1" applyFill="1" applyBorder="1" applyAlignment="1" applyProtection="1">
      <alignment horizontal="center" vertical="center" wrapText="1"/>
      <protection/>
    </xf>
    <xf numFmtId="49" fontId="19" fillId="5" borderId="22" xfId="0" applyNumberFormat="1" applyFont="1" applyFill="1" applyBorder="1" applyAlignment="1" applyProtection="1">
      <alignment horizontal="center" vertical="center" wrapText="1"/>
      <protection/>
    </xf>
    <xf numFmtId="0" fontId="19" fillId="5" borderId="24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78" fillId="39" borderId="23" xfId="0" applyFont="1" applyFill="1" applyBorder="1" applyAlignment="1" applyProtection="1">
      <alignment horizontal="center" vertical="center"/>
      <protection locked="0"/>
    </xf>
    <xf numFmtId="0" fontId="79" fillId="39" borderId="23" xfId="0" applyFont="1" applyFill="1" applyBorder="1" applyAlignment="1" applyProtection="1">
      <alignment horizontal="center" vertical="center" wrapText="1"/>
      <protection locked="0"/>
    </xf>
    <xf numFmtId="9" fontId="0" fillId="0" borderId="0" xfId="75" applyFont="1" applyFill="1" applyAlignment="1" applyProtection="1">
      <alignment horizontal="justify"/>
      <protection locked="0"/>
    </xf>
    <xf numFmtId="0" fontId="14" fillId="0" borderId="0" xfId="64" applyFont="1" applyFill="1" applyAlignment="1" applyProtection="1">
      <alignment vertical="center" wrapText="1"/>
      <protection locked="0"/>
    </xf>
    <xf numFmtId="1" fontId="19" fillId="11" borderId="20" xfId="46" applyNumberFormat="1" applyFont="1" applyFill="1" applyBorder="1" applyAlignment="1" applyProtection="1">
      <alignment horizontal="center" vertical="center" wrapText="1"/>
      <protection locked="0"/>
    </xf>
    <xf numFmtId="0" fontId="19" fillId="11" borderId="20" xfId="64" applyFont="1" applyFill="1" applyBorder="1" applyAlignment="1" applyProtection="1">
      <alignment horizontal="center" vertical="center" wrapText="1"/>
      <protection locked="0"/>
    </xf>
    <xf numFmtId="0" fontId="19" fillId="11" borderId="20" xfId="0" applyFont="1" applyFill="1" applyBorder="1" applyAlignment="1" applyProtection="1">
      <alignment horizontal="center" vertical="center" wrapText="1"/>
      <protection locked="0"/>
    </xf>
    <xf numFmtId="181" fontId="19" fillId="11" borderId="20" xfId="0" applyNumberFormat="1" applyFont="1" applyFill="1" applyBorder="1" applyAlignment="1" applyProtection="1">
      <alignment horizontal="center" vertical="center" wrapText="1"/>
      <protection locked="0"/>
    </xf>
    <xf numFmtId="1" fontId="19" fillId="13" borderId="21" xfId="46" applyNumberFormat="1" applyFont="1" applyFill="1" applyBorder="1" applyAlignment="1" applyProtection="1">
      <alignment horizontal="center" vertical="center" wrapText="1"/>
      <protection locked="0"/>
    </xf>
    <xf numFmtId="0" fontId="19" fillId="13" borderId="21" xfId="64" applyFont="1" applyFill="1" applyBorder="1" applyAlignment="1" applyProtection="1">
      <alignment horizontal="center" vertical="center" wrapText="1"/>
      <protection locked="0"/>
    </xf>
    <xf numFmtId="0" fontId="19" fillId="13" borderId="21" xfId="0" applyFont="1" applyFill="1" applyBorder="1" applyAlignment="1" applyProtection="1">
      <alignment horizontal="center" vertical="center" wrapText="1"/>
      <protection locked="0"/>
    </xf>
    <xf numFmtId="181" fontId="19" fillId="13" borderId="21" xfId="0" applyNumberFormat="1" applyFont="1" applyFill="1" applyBorder="1" applyAlignment="1" applyProtection="1">
      <alignment horizontal="center" vertical="center" wrapText="1"/>
      <protection locked="0"/>
    </xf>
    <xf numFmtId="1" fontId="19" fillId="13" borderId="18" xfId="46" applyNumberFormat="1" applyFont="1" applyFill="1" applyBorder="1" applyAlignment="1" applyProtection="1">
      <alignment horizontal="center" vertical="center" wrapText="1"/>
      <protection locked="0"/>
    </xf>
    <xf numFmtId="0" fontId="19" fillId="13" borderId="18" xfId="64" applyFont="1" applyFill="1" applyBorder="1" applyAlignment="1" applyProtection="1">
      <alignment horizontal="center" vertical="center" wrapText="1"/>
      <protection locked="0"/>
    </xf>
    <xf numFmtId="0" fontId="19" fillId="13" borderId="18" xfId="0" applyFont="1" applyFill="1" applyBorder="1" applyAlignment="1" applyProtection="1">
      <alignment horizontal="center" vertical="center" wrapText="1"/>
      <protection locked="0"/>
    </xf>
    <xf numFmtId="181" fontId="19" fillId="13" borderId="18" xfId="0" applyNumberFormat="1" applyFont="1" applyFill="1" applyBorder="1" applyAlignment="1" applyProtection="1">
      <alignment horizontal="center" vertical="center" wrapText="1"/>
      <protection locked="0"/>
    </xf>
    <xf numFmtId="14" fontId="19" fillId="13" borderId="22" xfId="0" applyNumberFormat="1" applyFont="1" applyFill="1" applyBorder="1" applyAlignment="1" applyProtection="1">
      <alignment horizontal="center" vertical="center" wrapText="1"/>
      <protection locked="0"/>
    </xf>
    <xf numFmtId="0" fontId="19" fillId="13" borderId="22" xfId="64" applyFont="1" applyFill="1" applyBorder="1" applyAlignment="1" applyProtection="1">
      <alignment horizontal="center" vertical="center" wrapText="1"/>
      <protection locked="0"/>
    </xf>
    <xf numFmtId="0" fontId="19" fillId="13" borderId="22" xfId="0" applyFont="1" applyFill="1" applyBorder="1" applyAlignment="1" applyProtection="1">
      <alignment horizontal="center" vertical="center" wrapText="1"/>
      <protection locked="0"/>
    </xf>
    <xf numFmtId="181" fontId="19" fillId="13" borderId="22" xfId="0" applyNumberFormat="1" applyFont="1" applyFill="1" applyBorder="1" applyAlignment="1" applyProtection="1">
      <alignment horizontal="center" vertical="center" wrapText="1"/>
      <protection locked="0"/>
    </xf>
    <xf numFmtId="14" fontId="19" fillId="2" borderId="21" xfId="46" applyNumberFormat="1" applyFont="1" applyFill="1" applyBorder="1" applyAlignment="1" applyProtection="1">
      <alignment horizontal="center" vertical="center" wrapText="1"/>
      <protection locked="0"/>
    </xf>
    <xf numFmtId="0" fontId="19" fillId="2" borderId="21" xfId="0" applyFont="1" applyFill="1" applyBorder="1" applyAlignment="1" applyProtection="1">
      <alignment horizontal="center" vertical="center" wrapText="1"/>
      <protection locked="0"/>
    </xf>
    <xf numFmtId="183" fontId="19" fillId="2" borderId="21" xfId="60" applyNumberFormat="1" applyFont="1" applyFill="1" applyBorder="1" applyAlignment="1" applyProtection="1">
      <alignment horizontal="center" vertical="center" wrapText="1"/>
      <protection/>
    </xf>
    <xf numFmtId="14" fontId="19" fillId="2" borderId="18" xfId="46" applyNumberFormat="1" applyFont="1" applyFill="1" applyBorder="1" applyAlignment="1" applyProtection="1">
      <alignment horizontal="center" vertical="center" wrapText="1"/>
      <protection locked="0"/>
    </xf>
    <xf numFmtId="0" fontId="19" fillId="2" borderId="18" xfId="0" applyFont="1" applyFill="1" applyBorder="1" applyAlignment="1" applyProtection="1">
      <alignment horizontal="center" vertical="center" wrapText="1"/>
      <protection locked="0"/>
    </xf>
    <xf numFmtId="183" fontId="19" fillId="2" borderId="18" xfId="60" applyNumberFormat="1" applyFont="1" applyFill="1" applyBorder="1" applyAlignment="1" applyProtection="1">
      <alignment horizontal="center" vertical="center" wrapText="1"/>
      <protection/>
    </xf>
    <xf numFmtId="0" fontId="78" fillId="2" borderId="18" xfId="0" applyFont="1" applyFill="1" applyBorder="1" applyAlignment="1" applyProtection="1">
      <alignment horizontal="center" vertical="center"/>
      <protection locked="0"/>
    </xf>
    <xf numFmtId="14" fontId="19" fillId="2" borderId="22" xfId="46" applyNumberFormat="1" applyFont="1" applyFill="1" applyBorder="1" applyAlignment="1" applyProtection="1">
      <alignment horizontal="center" vertical="center" wrapText="1"/>
      <protection locked="0"/>
    </xf>
    <xf numFmtId="0" fontId="78" fillId="2" borderId="22" xfId="0" applyFont="1" applyFill="1" applyBorder="1" applyAlignment="1" applyProtection="1">
      <alignment horizontal="center" vertical="center"/>
      <protection locked="0"/>
    </xf>
    <xf numFmtId="183" fontId="19" fillId="2" borderId="22" xfId="60" applyNumberFormat="1" applyFont="1" applyFill="1" applyBorder="1" applyAlignment="1" applyProtection="1">
      <alignment horizontal="center" vertical="center" wrapText="1"/>
      <protection/>
    </xf>
    <xf numFmtId="0" fontId="19" fillId="5" borderId="21" xfId="46" applyNumberFormat="1" applyFont="1" applyFill="1" applyBorder="1" applyAlignment="1" applyProtection="1">
      <alignment horizontal="center" vertical="center" wrapText="1"/>
      <protection locked="0"/>
    </xf>
    <xf numFmtId="0" fontId="19" fillId="5" borderId="21" xfId="0" applyFont="1" applyFill="1" applyBorder="1" applyAlignment="1" applyProtection="1">
      <alignment horizontal="center" vertical="center" wrapText="1"/>
      <protection locked="0"/>
    </xf>
    <xf numFmtId="183" fontId="19" fillId="5" borderId="21" xfId="60" applyNumberFormat="1" applyFont="1" applyFill="1" applyBorder="1" applyAlignment="1" applyProtection="1">
      <alignment horizontal="center" vertical="center" wrapText="1"/>
      <protection/>
    </xf>
    <xf numFmtId="0" fontId="19" fillId="5" borderId="18" xfId="46" applyNumberFormat="1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 applyProtection="1">
      <alignment horizontal="center" vertical="center" wrapText="1"/>
      <protection locked="0"/>
    </xf>
    <xf numFmtId="183" fontId="19" fillId="5" borderId="18" xfId="60" applyNumberFormat="1" applyFont="1" applyFill="1" applyBorder="1" applyAlignment="1" applyProtection="1">
      <alignment horizontal="center" vertical="center" wrapText="1"/>
      <protection/>
    </xf>
    <xf numFmtId="14" fontId="19" fillId="5" borderId="18" xfId="46" applyNumberFormat="1" applyFont="1" applyFill="1" applyBorder="1" applyAlignment="1" applyProtection="1">
      <alignment horizontal="center" vertical="center" wrapText="1"/>
      <protection locked="0"/>
    </xf>
    <xf numFmtId="14" fontId="19" fillId="5" borderId="22" xfId="46" applyNumberFormat="1" applyFont="1" applyFill="1" applyBorder="1" applyAlignment="1" applyProtection="1">
      <alignment horizontal="center" vertical="center" wrapText="1"/>
      <protection locked="0"/>
    </xf>
    <xf numFmtId="0" fontId="19" fillId="5" borderId="22" xfId="0" applyFont="1" applyFill="1" applyBorder="1" applyAlignment="1" applyProtection="1">
      <alignment horizontal="center" vertical="center" wrapText="1"/>
      <protection locked="0"/>
    </xf>
    <xf numFmtId="183" fontId="19" fillId="5" borderId="22" xfId="60" applyNumberFormat="1" applyFont="1" applyFill="1" applyBorder="1" applyAlignment="1" applyProtection="1">
      <alignment horizontal="center" vertical="center" wrapText="1"/>
      <protection/>
    </xf>
    <xf numFmtId="181" fontId="13" fillId="39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center"/>
      <protection locked="0"/>
    </xf>
    <xf numFmtId="181" fontId="0" fillId="0" borderId="0" xfId="0" applyNumberFormat="1" applyFill="1" applyBorder="1" applyAlignment="1" applyProtection="1">
      <alignment horizontal="center"/>
      <protection locked="0"/>
    </xf>
    <xf numFmtId="0" fontId="14" fillId="0" borderId="0" xfId="64" applyFont="1" applyFill="1" applyAlignment="1" applyProtection="1">
      <alignment horizontal="right" vertical="center" wrapText="1"/>
      <protection locked="0"/>
    </xf>
    <xf numFmtId="9" fontId="19" fillId="11" borderId="20" xfId="75" applyNumberFormat="1" applyFont="1" applyFill="1" applyBorder="1" applyAlignment="1" applyProtection="1">
      <alignment horizontal="center" vertical="center" wrapText="1"/>
      <protection locked="0"/>
    </xf>
    <xf numFmtId="9" fontId="19" fillId="13" borderId="22" xfId="75" applyNumberFormat="1" applyFont="1" applyFill="1" applyBorder="1" applyAlignment="1" applyProtection="1">
      <alignment horizontal="center" vertical="center" wrapText="1"/>
      <protection locked="0"/>
    </xf>
    <xf numFmtId="181" fontId="19" fillId="2" borderId="21" xfId="0" applyNumberFormat="1" applyFont="1" applyFill="1" applyBorder="1" applyAlignment="1" applyProtection="1">
      <alignment horizontal="center" vertical="center" wrapText="1"/>
      <protection locked="0"/>
    </xf>
    <xf numFmtId="181" fontId="19" fillId="2" borderId="18" xfId="0" applyNumberFormat="1" applyFont="1" applyFill="1" applyBorder="1" applyAlignment="1" applyProtection="1">
      <alignment horizontal="center" vertical="center" wrapText="1"/>
      <protection locked="0"/>
    </xf>
    <xf numFmtId="9" fontId="19" fillId="2" borderId="18" xfId="75" applyNumberFormat="1" applyFont="1" applyFill="1" applyBorder="1" applyAlignment="1" applyProtection="1">
      <alignment horizontal="center" vertical="center" wrapText="1"/>
      <protection locked="0"/>
    </xf>
    <xf numFmtId="181" fontId="19" fillId="2" borderId="22" xfId="0" applyNumberFormat="1" applyFont="1" applyFill="1" applyBorder="1" applyAlignment="1" applyProtection="1">
      <alignment horizontal="center" vertical="center" wrapText="1"/>
      <protection locked="0"/>
    </xf>
    <xf numFmtId="9" fontId="19" fillId="2" borderId="22" xfId="75" applyNumberFormat="1" applyFont="1" applyFill="1" applyBorder="1" applyAlignment="1" applyProtection="1">
      <alignment horizontal="center" vertical="center" wrapText="1"/>
      <protection locked="0"/>
    </xf>
    <xf numFmtId="181" fontId="19" fillId="5" borderId="21" xfId="0" applyNumberFormat="1" applyFont="1" applyFill="1" applyBorder="1" applyAlignment="1" applyProtection="1">
      <alignment horizontal="center" vertical="center" wrapText="1"/>
      <protection locked="0"/>
    </xf>
    <xf numFmtId="181" fontId="19" fillId="5" borderId="18" xfId="0" applyNumberFormat="1" applyFont="1" applyFill="1" applyBorder="1" applyAlignment="1" applyProtection="1">
      <alignment horizontal="center" vertical="center" wrapText="1"/>
      <protection locked="0"/>
    </xf>
    <xf numFmtId="181" fontId="19" fillId="5" borderId="22" xfId="0" applyNumberFormat="1" applyFont="1" applyFill="1" applyBorder="1" applyAlignment="1" applyProtection="1">
      <alignment horizontal="center" vertical="center" wrapText="1"/>
      <protection locked="0"/>
    </xf>
    <xf numFmtId="180" fontId="13" fillId="39" borderId="23" xfId="75" applyNumberFormat="1" applyFont="1" applyFill="1" applyBorder="1" applyAlignment="1" applyProtection="1">
      <alignment horizontal="center" vertical="center" wrapText="1"/>
      <protection locked="0"/>
    </xf>
    <xf numFmtId="181" fontId="0" fillId="0" borderId="0" xfId="0" applyNumberFormat="1" applyFill="1" applyAlignment="1" applyProtection="1">
      <alignment horizontal="right"/>
      <protection locked="0"/>
    </xf>
    <xf numFmtId="177" fontId="0" fillId="0" borderId="0" xfId="60" applyFont="1" applyFill="1" applyAlignment="1" applyProtection="1">
      <alignment/>
      <protection locked="0"/>
    </xf>
    <xf numFmtId="10" fontId="13" fillId="39" borderId="23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0" xfId="0" applyNumberFormat="1" applyFill="1" applyAlignment="1" applyProtection="1">
      <alignment/>
      <protection locked="0"/>
    </xf>
    <xf numFmtId="184" fontId="19" fillId="11" borderId="20" xfId="60" applyNumberFormat="1" applyFont="1" applyFill="1" applyBorder="1" applyAlignment="1" applyProtection="1">
      <alignment horizontal="center" vertical="center" wrapText="1"/>
      <protection locked="0"/>
    </xf>
    <xf numFmtId="184" fontId="19" fillId="13" borderId="21" xfId="60" applyNumberFormat="1" applyFont="1" applyFill="1" applyBorder="1" applyAlignment="1" applyProtection="1">
      <alignment horizontal="center" vertical="center" wrapText="1"/>
      <protection locked="0"/>
    </xf>
    <xf numFmtId="184" fontId="19" fillId="13" borderId="18" xfId="60" applyNumberFormat="1" applyFont="1" applyFill="1" applyBorder="1" applyAlignment="1" applyProtection="1">
      <alignment horizontal="center" vertical="center" wrapText="1"/>
      <protection locked="0"/>
    </xf>
    <xf numFmtId="184" fontId="19" fillId="13" borderId="22" xfId="60" applyNumberFormat="1" applyFont="1" applyFill="1" applyBorder="1" applyAlignment="1" applyProtection="1">
      <alignment horizontal="center" vertical="center" wrapText="1"/>
      <protection locked="0"/>
    </xf>
    <xf numFmtId="184" fontId="19" fillId="2" borderId="21" xfId="60" applyNumberFormat="1" applyFont="1" applyFill="1" applyBorder="1" applyAlignment="1" applyProtection="1">
      <alignment horizontal="center" vertical="center" wrapText="1"/>
      <protection locked="0"/>
    </xf>
    <xf numFmtId="184" fontId="19" fillId="2" borderId="18" xfId="60" applyNumberFormat="1" applyFont="1" applyFill="1" applyBorder="1" applyAlignment="1" applyProtection="1">
      <alignment horizontal="center" vertical="center" wrapText="1"/>
      <protection locked="0"/>
    </xf>
    <xf numFmtId="184" fontId="19" fillId="2" borderId="22" xfId="60" applyNumberFormat="1" applyFont="1" applyFill="1" applyBorder="1" applyAlignment="1" applyProtection="1">
      <alignment horizontal="center" vertical="center" wrapText="1"/>
      <protection locked="0"/>
    </xf>
    <xf numFmtId="184" fontId="19" fillId="5" borderId="21" xfId="60" applyNumberFormat="1" applyFont="1" applyFill="1" applyBorder="1" applyAlignment="1" applyProtection="1">
      <alignment horizontal="center" vertical="center" wrapText="1"/>
      <protection locked="0"/>
    </xf>
    <xf numFmtId="184" fontId="19" fillId="5" borderId="18" xfId="60" applyNumberFormat="1" applyFont="1" applyFill="1" applyBorder="1" applyAlignment="1" applyProtection="1">
      <alignment horizontal="center" vertical="center" wrapText="1"/>
      <protection locked="0"/>
    </xf>
    <xf numFmtId="184" fontId="19" fillId="5" borderId="22" xfId="60" applyNumberFormat="1" applyFont="1" applyFill="1" applyBorder="1" applyAlignment="1" applyProtection="1">
      <alignment horizontal="center" vertical="center" wrapText="1"/>
      <protection locked="0"/>
    </xf>
    <xf numFmtId="184" fontId="13" fillId="39" borderId="23" xfId="60" applyNumberFormat="1" applyFont="1" applyFill="1" applyBorder="1" applyAlignment="1" applyProtection="1">
      <alignment horizontal="center" vertical="center" wrapText="1"/>
      <protection locked="0"/>
    </xf>
    <xf numFmtId="184" fontId="13" fillId="5" borderId="23" xfId="60" applyNumberFormat="1" applyFont="1" applyFill="1" applyBorder="1" applyAlignment="1" applyProtection="1">
      <alignment horizontal="center" vertical="center" wrapText="1"/>
      <protection locked="0"/>
    </xf>
    <xf numFmtId="181" fontId="80" fillId="0" borderId="0" xfId="0" applyNumberFormat="1" applyFont="1" applyFill="1" applyAlignment="1" applyProtection="1">
      <alignment/>
      <protection locked="0"/>
    </xf>
    <xf numFmtId="180" fontId="13" fillId="5" borderId="23" xfId="0" applyNumberFormat="1" applyFont="1" applyFill="1" applyBorder="1" applyAlignment="1" applyProtection="1">
      <alignment horizontal="center" vertical="center" wrapText="1"/>
      <protection locked="0"/>
    </xf>
    <xf numFmtId="3" fontId="13" fillId="39" borderId="23" xfId="0" applyNumberFormat="1" applyFont="1" applyFill="1" applyBorder="1" applyAlignment="1" applyProtection="1">
      <alignment horizontal="center" vertical="center" wrapText="1"/>
      <protection locked="0"/>
    </xf>
    <xf numFmtId="0" fontId="81" fillId="0" borderId="18" xfId="0" applyFont="1" applyFill="1" applyBorder="1" applyAlignment="1">
      <alignment horizontal="center" vertical="center"/>
    </xf>
    <xf numFmtId="0" fontId="82" fillId="0" borderId="18" xfId="0" applyFont="1" applyFill="1" applyBorder="1" applyAlignment="1" applyProtection="1">
      <alignment horizontal="center" vertical="center"/>
      <protection/>
    </xf>
    <xf numFmtId="181" fontId="13" fillId="39" borderId="25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75" applyFont="1" applyFill="1" applyAlignment="1" applyProtection="1">
      <alignment/>
      <protection locked="0"/>
    </xf>
    <xf numFmtId="0" fontId="5" fillId="0" borderId="0" xfId="64" applyFill="1" applyBorder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81" fontId="19" fillId="11" borderId="26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181" fontId="19" fillId="13" borderId="27" xfId="0" applyNumberFormat="1" applyFont="1" applyFill="1" applyBorder="1" applyAlignment="1" applyProtection="1">
      <alignment horizontal="center" vertical="center" wrapText="1"/>
      <protection locked="0"/>
    </xf>
    <xf numFmtId="181" fontId="19" fillId="13" borderId="28" xfId="0" applyNumberFormat="1" applyFont="1" applyFill="1" applyBorder="1" applyAlignment="1" applyProtection="1">
      <alignment horizontal="center" vertical="center" wrapText="1"/>
      <protection locked="0"/>
    </xf>
    <xf numFmtId="181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81" fontId="19" fillId="13" borderId="29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81" fontId="19" fillId="2" borderId="27" xfId="0" applyNumberFormat="1" applyFont="1" applyFill="1" applyBorder="1" applyAlignment="1" applyProtection="1">
      <alignment horizontal="center" vertical="center" wrapText="1"/>
      <protection locked="0"/>
    </xf>
    <xf numFmtId="181" fontId="0" fillId="0" borderId="0" xfId="49" applyNumberFormat="1" applyFont="1" applyFill="1" applyBorder="1" applyAlignment="1" applyProtection="1">
      <alignment/>
      <protection locked="0"/>
    </xf>
    <xf numFmtId="181" fontId="19" fillId="2" borderId="28" xfId="0" applyNumberFormat="1" applyFont="1" applyFill="1" applyBorder="1" applyAlignment="1" applyProtection="1">
      <alignment horizontal="center" vertical="center" wrapText="1"/>
      <protection locked="0"/>
    </xf>
    <xf numFmtId="181" fontId="0" fillId="0" borderId="0" xfId="0" applyNumberFormat="1" applyFill="1" applyBorder="1" applyAlignment="1" applyProtection="1">
      <alignment/>
      <protection locked="0"/>
    </xf>
    <xf numFmtId="171" fontId="0" fillId="0" borderId="0" xfId="49" applyFont="1" applyFill="1" applyBorder="1" applyAlignment="1" applyProtection="1">
      <alignment/>
      <protection locked="0"/>
    </xf>
    <xf numFmtId="181" fontId="19" fillId="2" borderId="29" xfId="0" applyNumberFormat="1" applyFont="1" applyFill="1" applyBorder="1" applyAlignment="1" applyProtection="1">
      <alignment horizontal="center" vertical="center" wrapText="1"/>
      <protection locked="0"/>
    </xf>
    <xf numFmtId="181" fontId="19" fillId="5" borderId="27" xfId="0" applyNumberFormat="1" applyFont="1" applyFill="1" applyBorder="1" applyAlignment="1" applyProtection="1">
      <alignment horizontal="center" vertical="center" wrapText="1"/>
      <protection locked="0"/>
    </xf>
    <xf numFmtId="181" fontId="19" fillId="5" borderId="28" xfId="0" applyNumberFormat="1" applyFont="1" applyFill="1" applyBorder="1" applyAlignment="1" applyProtection="1">
      <alignment horizontal="center" vertical="center" wrapText="1"/>
      <protection locked="0"/>
    </xf>
    <xf numFmtId="181" fontId="19" fillId="5" borderId="29" xfId="0" applyNumberFormat="1" applyFont="1" applyFill="1" applyBorder="1" applyAlignment="1" applyProtection="1">
      <alignment horizontal="center" vertical="center" wrapText="1"/>
      <protection locked="0"/>
    </xf>
    <xf numFmtId="10" fontId="13" fillId="39" borderId="3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9" fillId="40" borderId="20" xfId="0" applyFont="1" applyFill="1" applyBorder="1" applyAlignment="1" applyProtection="1" quotePrefix="1">
      <alignment horizontal="center" vertical="center" wrapText="1"/>
      <protection locked="0"/>
    </xf>
    <xf numFmtId="0" fontId="19" fillId="38" borderId="21" xfId="0" applyFont="1" applyFill="1" applyBorder="1" applyAlignment="1" applyProtection="1" quotePrefix="1">
      <alignment horizontal="center" vertical="center" wrapText="1"/>
      <protection locked="0"/>
    </xf>
    <xf numFmtId="0" fontId="19" fillId="38" borderId="18" xfId="0" applyFont="1" applyFill="1" applyBorder="1" applyAlignment="1" applyProtection="1" quotePrefix="1">
      <alignment horizontal="center" vertical="center" wrapText="1"/>
      <protection locked="0"/>
    </xf>
    <xf numFmtId="0" fontId="19" fillId="38" borderId="22" xfId="0" applyFont="1" applyFill="1" applyBorder="1" applyAlignment="1" applyProtection="1" quotePrefix="1">
      <alignment horizontal="center" vertical="center" wrapText="1"/>
      <protection locked="0"/>
    </xf>
    <xf numFmtId="0" fontId="19" fillId="41" borderId="21" xfId="0" applyFont="1" applyFill="1" applyBorder="1" applyAlignment="1" applyProtection="1" quotePrefix="1">
      <alignment horizontal="center" vertical="center" wrapText="1"/>
      <protection locked="0"/>
    </xf>
    <xf numFmtId="0" fontId="19" fillId="41" borderId="18" xfId="0" applyFont="1" applyFill="1" applyBorder="1" applyAlignment="1" applyProtection="1" quotePrefix="1">
      <alignment horizontal="center" vertical="center" wrapText="1"/>
      <protection locked="0"/>
    </xf>
    <xf numFmtId="0" fontId="16" fillId="41" borderId="18" xfId="0" applyFont="1" applyFill="1" applyBorder="1" applyAlignment="1" applyProtection="1" quotePrefix="1">
      <alignment horizontal="center" vertical="center" wrapText="1"/>
      <protection locked="0"/>
    </xf>
    <xf numFmtId="0" fontId="19" fillId="41" borderId="22" xfId="0" applyFont="1" applyFill="1" applyBorder="1" applyAlignment="1" applyProtection="1" quotePrefix="1">
      <alignment horizontal="center" vertical="center" wrapText="1"/>
      <protection locked="0"/>
    </xf>
    <xf numFmtId="0" fontId="16" fillId="41" borderId="22" xfId="0" applyFont="1" applyFill="1" applyBorder="1" applyAlignment="1" applyProtection="1" quotePrefix="1">
      <alignment horizontal="center" vertical="center" wrapText="1"/>
      <protection locked="0"/>
    </xf>
    <xf numFmtId="0" fontId="19" fillId="42" borderId="21" xfId="0" applyFont="1" applyFill="1" applyBorder="1" applyAlignment="1" applyProtection="1" quotePrefix="1">
      <alignment horizontal="center" vertical="center" wrapText="1"/>
      <protection locked="0"/>
    </xf>
    <xf numFmtId="0" fontId="19" fillId="42" borderId="18" xfId="0" applyFont="1" applyFill="1" applyBorder="1" applyAlignment="1" applyProtection="1" quotePrefix="1">
      <alignment horizontal="center" vertical="center" wrapText="1"/>
      <protection locked="0"/>
    </xf>
    <xf numFmtId="0" fontId="19" fillId="42" borderId="22" xfId="0" applyFont="1" applyFill="1" applyBorder="1" applyAlignment="1" applyProtection="1" quotePrefix="1">
      <alignment horizontal="center" vertical="center" wrapText="1"/>
      <protection locked="0"/>
    </xf>
    <xf numFmtId="0" fontId="7" fillId="0" borderId="0" xfId="64" applyFont="1" quotePrefix="1">
      <alignment/>
      <protection/>
    </xf>
    <xf numFmtId="0" fontId="9" fillId="0" borderId="0" xfId="64" applyFont="1" quotePrefix="1">
      <alignment/>
      <protection/>
    </xf>
    <xf numFmtId="0" fontId="5" fillId="0" borderId="0" xfId="64" applyAlignment="1" quotePrefix="1">
      <alignment horizontal="left"/>
      <protection/>
    </xf>
    <xf numFmtId="0" fontId="6" fillId="0" borderId="0" xfId="64" applyFont="1" applyAlignment="1" quotePrefix="1">
      <alignment wrapText="1"/>
      <protection/>
    </xf>
    <xf numFmtId="0" fontId="5" fillId="43" borderId="0" xfId="64" applyFill="1" applyAlignment="1" quotePrefix="1">
      <alignment horizontal="left"/>
      <protection/>
    </xf>
    <xf numFmtId="0" fontId="6" fillId="43" borderId="0" xfId="64" applyFont="1" applyFill="1" applyAlignment="1" quotePrefix="1">
      <alignment wrapText="1"/>
      <protection/>
    </xf>
    <xf numFmtId="0" fontId="5" fillId="44" borderId="0" xfId="64" applyFill="1" applyAlignment="1" quotePrefix="1">
      <alignment horizontal="left"/>
      <protection/>
    </xf>
    <xf numFmtId="0" fontId="6" fillId="44" borderId="0" xfId="64" applyFont="1" applyFill="1" applyAlignment="1" quotePrefix="1">
      <alignment wrapText="1"/>
      <protection/>
    </xf>
    <xf numFmtId="0" fontId="5" fillId="45" borderId="0" xfId="64" applyFill="1" applyAlignment="1" quotePrefix="1">
      <alignment horizontal="left"/>
      <protection/>
    </xf>
    <xf numFmtId="0" fontId="6" fillId="45" borderId="0" xfId="64" applyFont="1" applyFill="1" applyAlignment="1" quotePrefix="1">
      <alignment wrapText="1"/>
      <protection/>
    </xf>
    <xf numFmtId="0" fontId="5" fillId="46" borderId="0" xfId="64" applyFill="1" applyAlignment="1" quotePrefix="1">
      <alignment horizontal="left"/>
      <protection/>
    </xf>
    <xf numFmtId="0" fontId="6" fillId="46" borderId="0" xfId="64" applyFont="1" applyFill="1" applyAlignment="1" quotePrefix="1">
      <alignment wrapText="1"/>
      <protection/>
    </xf>
    <xf numFmtId="0" fontId="5" fillId="44" borderId="0" xfId="64" applyFont="1" applyFill="1" applyAlignment="1" quotePrefix="1">
      <alignment horizontal="left"/>
      <protection/>
    </xf>
    <xf numFmtId="0" fontId="13" fillId="0" borderId="0" xfId="64" applyFont="1" applyFill="1" applyAlignment="1" applyProtection="1">
      <alignment horizontal="left" vertical="center" wrapText="1"/>
      <protection locked="0"/>
    </xf>
    <xf numFmtId="0" fontId="13" fillId="0" borderId="0" xfId="64" applyFont="1" applyFill="1" applyAlignment="1" applyProtection="1">
      <alignment horizontal="right" vertical="center" wrapText="1"/>
      <protection locked="0"/>
    </xf>
    <xf numFmtId="0" fontId="13" fillId="0" borderId="0" xfId="64" applyFont="1" applyFill="1" applyAlignment="1" applyProtection="1">
      <alignment horizontal="left" vertical="center"/>
      <protection locked="0"/>
    </xf>
    <xf numFmtId="0" fontId="13" fillId="0" borderId="0" xfId="64" applyFont="1" applyFill="1" applyAlignment="1" applyProtection="1">
      <alignment horizontal="right" vertical="center"/>
      <protection locked="0"/>
    </xf>
    <xf numFmtId="0" fontId="15" fillId="39" borderId="31" xfId="64" applyFont="1" applyFill="1" applyBorder="1" applyAlignment="1" applyProtection="1">
      <alignment horizontal="center" vertical="center"/>
      <protection locked="0"/>
    </xf>
    <xf numFmtId="0" fontId="15" fillId="39" borderId="23" xfId="64" applyFont="1" applyFill="1" applyBorder="1" applyAlignment="1" applyProtection="1">
      <alignment horizontal="center" vertical="center"/>
      <protection locked="0"/>
    </xf>
    <xf numFmtId="0" fontId="15" fillId="39" borderId="25" xfId="64" applyFont="1" applyFill="1" applyBorder="1" applyAlignment="1" applyProtection="1">
      <alignment horizontal="center" vertical="center"/>
      <protection locked="0"/>
    </xf>
    <xf numFmtId="0" fontId="22" fillId="39" borderId="31" xfId="0" applyFont="1" applyFill="1" applyBorder="1" applyAlignment="1" applyProtection="1">
      <alignment horizontal="center" vertical="center" wrapText="1"/>
      <protection locked="0"/>
    </xf>
    <xf numFmtId="0" fontId="22" fillId="39" borderId="23" xfId="0" applyFont="1" applyFill="1" applyBorder="1" applyAlignment="1" applyProtection="1">
      <alignment horizontal="center" vertical="center" wrapText="1"/>
      <protection locked="0"/>
    </xf>
    <xf numFmtId="0" fontId="22" fillId="39" borderId="25" xfId="0" applyFont="1" applyFill="1" applyBorder="1" applyAlignment="1" applyProtection="1">
      <alignment horizontal="center" vertical="center" wrapText="1"/>
      <protection locked="0"/>
    </xf>
    <xf numFmtId="0" fontId="20" fillId="39" borderId="31" xfId="0" applyFont="1" applyFill="1" applyBorder="1" applyAlignment="1" applyProtection="1">
      <alignment horizontal="center" vertical="center" wrapText="1"/>
      <protection locked="0"/>
    </xf>
    <xf numFmtId="0" fontId="20" fillId="39" borderId="23" xfId="0" applyFont="1" applyFill="1" applyBorder="1" applyAlignment="1" applyProtection="1">
      <alignment horizontal="center" vertical="center" wrapText="1"/>
      <protection locked="0"/>
    </xf>
    <xf numFmtId="0" fontId="79" fillId="39" borderId="2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83" fillId="0" borderId="0" xfId="0" applyFont="1" applyFill="1" applyBorder="1" applyAlignment="1" applyProtection="1">
      <alignment horizontal="center"/>
      <protection locked="0"/>
    </xf>
    <xf numFmtId="0" fontId="15" fillId="39" borderId="32" xfId="0" applyFont="1" applyFill="1" applyBorder="1" applyAlignment="1" applyProtection="1">
      <alignment horizontal="center" vertical="center"/>
      <protection locked="0"/>
    </xf>
    <xf numFmtId="0" fontId="15" fillId="39" borderId="10" xfId="0" applyFont="1" applyFill="1" applyBorder="1" applyAlignment="1" applyProtection="1">
      <alignment horizontal="center" vertical="center"/>
      <protection locked="0"/>
    </xf>
    <xf numFmtId="0" fontId="15" fillId="39" borderId="33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33" xfId="0" applyFont="1" applyFill="1" applyBorder="1" applyAlignment="1" applyProtection="1">
      <alignment horizontal="center" vertical="center" wrapText="1"/>
      <protection/>
    </xf>
    <xf numFmtId="0" fontId="15" fillId="39" borderId="32" xfId="0" applyFont="1" applyFill="1" applyBorder="1" applyAlignment="1" applyProtection="1">
      <alignment horizontal="center" vertical="center" wrapText="1"/>
      <protection locked="0"/>
    </xf>
    <xf numFmtId="0" fontId="78" fillId="39" borderId="10" xfId="0" applyFont="1" applyFill="1" applyBorder="1" applyAlignment="1" applyProtection="1">
      <alignment horizontal="center"/>
      <protection locked="0"/>
    </xf>
    <xf numFmtId="0" fontId="78" fillId="39" borderId="33" xfId="0" applyFont="1" applyFill="1" applyBorder="1" applyAlignment="1" applyProtection="1">
      <alignment horizontal="center"/>
      <protection locked="0"/>
    </xf>
    <xf numFmtId="9" fontId="19" fillId="0" borderId="9" xfId="0" applyNumberFormat="1" applyFont="1" applyFill="1" applyBorder="1" applyAlignment="1" applyProtection="1">
      <alignment horizontal="center" vertical="center"/>
      <protection/>
    </xf>
    <xf numFmtId="9" fontId="19" fillId="0" borderId="10" xfId="0" applyNumberFormat="1" applyFont="1" applyFill="1" applyBorder="1" applyAlignment="1" applyProtection="1">
      <alignment horizontal="center" vertical="center"/>
      <protection/>
    </xf>
    <xf numFmtId="9" fontId="19" fillId="0" borderId="33" xfId="0" applyNumberFormat="1" applyFont="1" applyFill="1" applyBorder="1" applyAlignment="1" applyProtection="1">
      <alignment horizontal="center" vertical="center"/>
      <protection/>
    </xf>
    <xf numFmtId="0" fontId="15" fillId="39" borderId="10" xfId="0" applyFont="1" applyFill="1" applyBorder="1" applyAlignment="1" applyProtection="1">
      <alignment horizontal="center" vertical="center" wrapText="1"/>
      <protection locked="0"/>
    </xf>
    <xf numFmtId="0" fontId="15" fillId="39" borderId="33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5" fillId="39" borderId="32" xfId="64" applyFont="1" applyFill="1" applyBorder="1" applyAlignment="1" applyProtection="1">
      <alignment horizontal="center" vertical="center" wrapText="1"/>
      <protection locked="0"/>
    </xf>
    <xf numFmtId="0" fontId="15" fillId="39" borderId="10" xfId="64" applyFont="1" applyFill="1" applyBorder="1" applyAlignment="1" applyProtection="1">
      <alignment horizontal="center" vertical="center" wrapText="1"/>
      <protection locked="0"/>
    </xf>
    <xf numFmtId="0" fontId="15" fillId="39" borderId="33" xfId="64" applyFont="1" applyFill="1" applyBorder="1" applyAlignment="1" applyProtection="1">
      <alignment horizontal="center" vertical="center" wrapText="1"/>
      <protection locked="0"/>
    </xf>
    <xf numFmtId="0" fontId="19" fillId="0" borderId="9" xfId="64" applyFont="1" applyFill="1" applyBorder="1" applyAlignment="1" applyProtection="1">
      <alignment horizontal="center" vertical="center" wrapText="1"/>
      <protection/>
    </xf>
    <xf numFmtId="0" fontId="19" fillId="0" borderId="10" xfId="64" applyFont="1" applyFill="1" applyBorder="1" applyAlignment="1" applyProtection="1">
      <alignment horizontal="center" vertical="center" wrapText="1"/>
      <protection/>
    </xf>
    <xf numFmtId="0" fontId="19" fillId="0" borderId="33" xfId="64" applyFont="1" applyFill="1" applyBorder="1" applyAlignment="1" applyProtection="1">
      <alignment horizontal="center" vertical="center" wrapText="1"/>
      <protection/>
    </xf>
    <xf numFmtId="0" fontId="17" fillId="0" borderId="9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33" xfId="0" applyFont="1" applyFill="1" applyBorder="1" applyAlignment="1" applyProtection="1">
      <alignment horizontal="center" vertical="center"/>
      <protection/>
    </xf>
    <xf numFmtId="0" fontId="15" fillId="39" borderId="34" xfId="0" applyFont="1" applyFill="1" applyBorder="1" applyAlignment="1" applyProtection="1">
      <alignment horizontal="center" vertical="center" wrapText="1"/>
      <protection locked="0"/>
    </xf>
    <xf numFmtId="0" fontId="17" fillId="39" borderId="16" xfId="0" applyFont="1" applyFill="1" applyBorder="1" applyAlignment="1" applyProtection="1">
      <alignment horizontal="center" vertical="center" wrapText="1"/>
      <protection locked="0"/>
    </xf>
    <xf numFmtId="0" fontId="17" fillId="39" borderId="35" xfId="0" applyFont="1" applyFill="1" applyBorder="1" applyAlignment="1" applyProtection="1">
      <alignment horizontal="center" vertical="center" wrapText="1"/>
      <protection locked="0"/>
    </xf>
    <xf numFmtId="0" fontId="19" fillId="13" borderId="34" xfId="0" applyFont="1" applyFill="1" applyBorder="1" applyAlignment="1" applyProtection="1">
      <alignment horizontal="center" vertical="center" wrapText="1"/>
      <protection/>
    </xf>
    <xf numFmtId="0" fontId="19" fillId="13" borderId="16" xfId="0" applyFont="1" applyFill="1" applyBorder="1" applyAlignment="1" applyProtection="1">
      <alignment horizontal="center" vertical="center" wrapText="1"/>
      <protection/>
    </xf>
    <xf numFmtId="0" fontId="19" fillId="13" borderId="35" xfId="0" applyFont="1" applyFill="1" applyBorder="1" applyAlignment="1" applyProtection="1">
      <alignment horizontal="center" vertical="center" wrapText="1"/>
      <protection/>
    </xf>
    <xf numFmtId="0" fontId="19" fillId="47" borderId="34" xfId="0" applyFont="1" applyFill="1" applyBorder="1" applyAlignment="1" applyProtection="1">
      <alignment horizontal="center" vertical="center" wrapText="1"/>
      <protection/>
    </xf>
    <xf numFmtId="0" fontId="19" fillId="47" borderId="16" xfId="0" applyFont="1" applyFill="1" applyBorder="1" applyAlignment="1" applyProtection="1">
      <alignment horizontal="center" vertical="center" wrapText="1"/>
      <protection/>
    </xf>
    <xf numFmtId="0" fontId="19" fillId="47" borderId="35" xfId="0" applyFont="1" applyFill="1" applyBorder="1" applyAlignment="1" applyProtection="1">
      <alignment horizontal="center" vertical="center" wrapText="1"/>
      <protection/>
    </xf>
    <xf numFmtId="0" fontId="19" fillId="5" borderId="34" xfId="0" applyFont="1" applyFill="1" applyBorder="1" applyAlignment="1" applyProtection="1">
      <alignment horizontal="center" vertical="center" wrapText="1"/>
      <protection/>
    </xf>
    <xf numFmtId="0" fontId="19" fillId="5" borderId="16" xfId="0" applyFont="1" applyFill="1" applyBorder="1" applyAlignment="1" applyProtection="1">
      <alignment horizontal="center" vertical="center" wrapText="1"/>
      <protection/>
    </xf>
    <xf numFmtId="0" fontId="19" fillId="5" borderId="35" xfId="0" applyFont="1" applyFill="1" applyBorder="1" applyAlignment="1" applyProtection="1">
      <alignment horizontal="center" vertical="center" wrapText="1"/>
      <protection/>
    </xf>
    <xf numFmtId="0" fontId="15" fillId="39" borderId="21" xfId="0" applyFont="1" applyFill="1" applyBorder="1" applyAlignment="1" applyProtection="1">
      <alignment horizontal="center" vertical="center" wrapText="1"/>
      <protection locked="0"/>
    </xf>
    <xf numFmtId="0" fontId="78" fillId="39" borderId="18" xfId="0" applyFont="1" applyFill="1" applyBorder="1" applyAlignment="1" applyProtection="1">
      <alignment horizontal="center"/>
      <protection locked="0"/>
    </xf>
    <xf numFmtId="0" fontId="78" fillId="39" borderId="22" xfId="0" applyFont="1" applyFill="1" applyBorder="1" applyAlignment="1" applyProtection="1">
      <alignment horizontal="center"/>
      <protection locked="0"/>
    </xf>
    <xf numFmtId="9" fontId="19" fillId="13" borderId="21" xfId="0" applyNumberFormat="1" applyFont="1" applyFill="1" applyBorder="1" applyAlignment="1" applyProtection="1">
      <alignment horizontal="center" vertical="center" wrapText="1"/>
      <protection/>
    </xf>
    <xf numFmtId="9" fontId="19" fillId="13" borderId="18" xfId="0" applyNumberFormat="1" applyFont="1" applyFill="1" applyBorder="1" applyAlignment="1" applyProtection="1">
      <alignment horizontal="center" vertical="center" wrapText="1"/>
      <protection/>
    </xf>
    <xf numFmtId="9" fontId="19" fillId="13" borderId="22" xfId="0" applyNumberFormat="1" applyFont="1" applyFill="1" applyBorder="1" applyAlignment="1" applyProtection="1">
      <alignment horizontal="center" vertical="center" wrapText="1"/>
      <protection/>
    </xf>
    <xf numFmtId="9" fontId="19" fillId="47" borderId="21" xfId="0" applyNumberFormat="1" applyFont="1" applyFill="1" applyBorder="1" applyAlignment="1" applyProtection="1">
      <alignment horizontal="center" vertical="center" wrapText="1"/>
      <protection/>
    </xf>
    <xf numFmtId="9" fontId="19" fillId="47" borderId="18" xfId="0" applyNumberFormat="1" applyFont="1" applyFill="1" applyBorder="1" applyAlignment="1" applyProtection="1">
      <alignment horizontal="center" vertical="center" wrapText="1"/>
      <protection/>
    </xf>
    <xf numFmtId="9" fontId="19" fillId="47" borderId="22" xfId="0" applyNumberFormat="1" applyFont="1" applyFill="1" applyBorder="1" applyAlignment="1" applyProtection="1">
      <alignment horizontal="center" vertical="center" wrapText="1"/>
      <protection/>
    </xf>
    <xf numFmtId="9" fontId="19" fillId="5" borderId="21" xfId="0" applyNumberFormat="1" applyFont="1" applyFill="1" applyBorder="1" applyAlignment="1" applyProtection="1">
      <alignment horizontal="center" vertical="center" wrapText="1"/>
      <protection/>
    </xf>
    <xf numFmtId="9" fontId="19" fillId="5" borderId="18" xfId="0" applyNumberFormat="1" applyFont="1" applyFill="1" applyBorder="1" applyAlignment="1" applyProtection="1">
      <alignment horizontal="center" vertical="center" wrapText="1"/>
      <protection/>
    </xf>
    <xf numFmtId="9" fontId="19" fillId="5" borderId="22" xfId="0" applyNumberFormat="1" applyFont="1" applyFill="1" applyBorder="1" applyAlignment="1" applyProtection="1">
      <alignment horizontal="center" vertical="center" wrapText="1"/>
      <protection/>
    </xf>
    <xf numFmtId="0" fontId="15" fillId="39" borderId="36" xfId="0" applyFont="1" applyFill="1" applyBorder="1" applyAlignment="1" applyProtection="1">
      <alignment horizontal="center" vertical="center" wrapText="1"/>
      <protection locked="0"/>
    </xf>
    <xf numFmtId="0" fontId="15" fillId="39" borderId="18" xfId="0" applyFont="1" applyFill="1" applyBorder="1" applyAlignment="1" applyProtection="1">
      <alignment horizontal="center" vertical="center" wrapText="1"/>
      <protection locked="0"/>
    </xf>
    <xf numFmtId="0" fontId="15" fillId="39" borderId="22" xfId="0" applyFont="1" applyFill="1" applyBorder="1" applyAlignment="1" applyProtection="1">
      <alignment horizontal="center" vertical="center" wrapText="1"/>
      <protection locked="0"/>
    </xf>
    <xf numFmtId="0" fontId="19" fillId="13" borderId="21" xfId="0" applyFont="1" applyFill="1" applyBorder="1" applyAlignment="1" applyProtection="1">
      <alignment horizontal="center" vertical="center"/>
      <protection/>
    </xf>
    <xf numFmtId="0" fontId="19" fillId="13" borderId="18" xfId="0" applyFont="1" applyFill="1" applyBorder="1" applyAlignment="1" applyProtection="1">
      <alignment horizontal="center" vertical="center"/>
      <protection/>
    </xf>
    <xf numFmtId="0" fontId="19" fillId="13" borderId="22" xfId="0" applyFont="1" applyFill="1" applyBorder="1" applyAlignment="1" applyProtection="1">
      <alignment horizontal="center" vertical="center"/>
      <protection/>
    </xf>
    <xf numFmtId="0" fontId="19" fillId="47" borderId="21" xfId="0" applyFont="1" applyFill="1" applyBorder="1" applyAlignment="1" applyProtection="1">
      <alignment horizontal="center" vertical="center"/>
      <protection/>
    </xf>
    <xf numFmtId="0" fontId="19" fillId="47" borderId="18" xfId="0" applyFont="1" applyFill="1" applyBorder="1" applyAlignment="1" applyProtection="1">
      <alignment horizontal="center" vertical="center"/>
      <protection/>
    </xf>
    <xf numFmtId="0" fontId="19" fillId="47" borderId="22" xfId="0" applyFont="1" applyFill="1" applyBorder="1" applyAlignment="1" applyProtection="1">
      <alignment horizontal="center" vertical="center"/>
      <protection/>
    </xf>
    <xf numFmtId="0" fontId="19" fillId="5" borderId="21" xfId="0" applyFont="1" applyFill="1" applyBorder="1" applyAlignment="1" applyProtection="1">
      <alignment horizontal="center" vertical="center"/>
      <protection/>
    </xf>
    <xf numFmtId="0" fontId="19" fillId="5" borderId="18" xfId="0" applyFont="1" applyFill="1" applyBorder="1" applyAlignment="1" applyProtection="1">
      <alignment horizontal="center" vertical="center"/>
      <protection/>
    </xf>
    <xf numFmtId="0" fontId="19" fillId="5" borderId="22" xfId="0" applyFont="1" applyFill="1" applyBorder="1" applyAlignment="1" applyProtection="1">
      <alignment horizontal="center" vertical="center"/>
      <protection/>
    </xf>
    <xf numFmtId="0" fontId="15" fillId="39" borderId="24" xfId="64" applyFont="1" applyFill="1" applyBorder="1" applyAlignment="1" applyProtection="1">
      <alignment horizontal="center" vertical="center"/>
      <protection locked="0"/>
    </xf>
    <xf numFmtId="0" fontId="17" fillId="39" borderId="22" xfId="64" applyFont="1" applyFill="1" applyBorder="1" applyAlignment="1" applyProtection="1">
      <alignment horizontal="center" vertical="center"/>
      <protection locked="0"/>
    </xf>
    <xf numFmtId="0" fontId="19" fillId="13" borderId="21" xfId="0" applyFont="1" applyFill="1" applyBorder="1" applyAlignment="1" applyProtection="1">
      <alignment horizontal="center" vertical="center" wrapText="1"/>
      <protection/>
    </xf>
    <xf numFmtId="0" fontId="19" fillId="13" borderId="18" xfId="0" applyFont="1" applyFill="1" applyBorder="1" applyAlignment="1" applyProtection="1">
      <alignment horizontal="center" vertical="center" wrapText="1"/>
      <protection/>
    </xf>
    <xf numFmtId="0" fontId="19" fillId="13" borderId="22" xfId="0" applyFont="1" applyFill="1" applyBorder="1" applyAlignment="1" applyProtection="1">
      <alignment horizontal="center" vertical="center" wrapText="1"/>
      <protection/>
    </xf>
    <xf numFmtId="0" fontId="19" fillId="47" borderId="21" xfId="0" applyFont="1" applyFill="1" applyBorder="1" applyAlignment="1" applyProtection="1">
      <alignment horizontal="center" vertical="center" wrapText="1"/>
      <protection/>
    </xf>
    <xf numFmtId="0" fontId="19" fillId="47" borderId="18" xfId="0" applyFont="1" applyFill="1" applyBorder="1" applyAlignment="1" applyProtection="1">
      <alignment horizontal="center" vertical="center" wrapText="1"/>
      <protection/>
    </xf>
    <xf numFmtId="0" fontId="19" fillId="47" borderId="22" xfId="0" applyFont="1" applyFill="1" applyBorder="1" applyAlignment="1" applyProtection="1">
      <alignment horizontal="center" vertical="center" wrapText="1"/>
      <protection/>
    </xf>
    <xf numFmtId="0" fontId="19" fillId="5" borderId="21" xfId="0" applyFont="1" applyFill="1" applyBorder="1" applyAlignment="1" applyProtection="1">
      <alignment horizontal="center" vertical="center" wrapText="1"/>
      <protection/>
    </xf>
    <xf numFmtId="0" fontId="19" fillId="5" borderId="18" xfId="0" applyFont="1" applyFill="1" applyBorder="1" applyAlignment="1" applyProtection="1">
      <alignment horizontal="center" vertical="center" wrapText="1"/>
      <protection/>
    </xf>
    <xf numFmtId="0" fontId="19" fillId="5" borderId="22" xfId="0" applyFont="1" applyFill="1" applyBorder="1" applyAlignment="1" applyProtection="1">
      <alignment horizontal="center" vertical="center" wrapText="1"/>
      <protection/>
    </xf>
    <xf numFmtId="0" fontId="15" fillId="39" borderId="24" xfId="64" applyFont="1" applyFill="1" applyBorder="1" applyAlignment="1" applyProtection="1">
      <alignment horizontal="center" vertical="center" wrapText="1"/>
      <protection locked="0"/>
    </xf>
    <xf numFmtId="0" fontId="17" fillId="39" borderId="22" xfId="64" applyFont="1" applyFill="1" applyBorder="1" applyAlignment="1" applyProtection="1">
      <alignment horizontal="center" vertical="center" wrapText="1"/>
      <protection locked="0"/>
    </xf>
    <xf numFmtId="0" fontId="15" fillId="39" borderId="22" xfId="64" applyFont="1" applyFill="1" applyBorder="1" applyAlignment="1" applyProtection="1">
      <alignment horizontal="center" vertical="center" wrapText="1"/>
      <protection locked="0"/>
    </xf>
    <xf numFmtId="0" fontId="19" fillId="2" borderId="21" xfId="0" applyFont="1" applyFill="1" applyBorder="1" applyAlignment="1" applyProtection="1">
      <alignment horizontal="center" vertical="center"/>
      <protection/>
    </xf>
    <xf numFmtId="0" fontId="19" fillId="2" borderId="18" xfId="0" applyFont="1" applyFill="1" applyBorder="1" applyAlignment="1" applyProtection="1">
      <alignment horizontal="center" vertical="center"/>
      <protection/>
    </xf>
    <xf numFmtId="0" fontId="19" fillId="2" borderId="22" xfId="0" applyFont="1" applyFill="1" applyBorder="1" applyAlignment="1" applyProtection="1">
      <alignment horizontal="center" vertical="center"/>
      <protection/>
    </xf>
    <xf numFmtId="0" fontId="19" fillId="13" borderId="21" xfId="0" applyNumberFormat="1" applyFont="1" applyFill="1" applyBorder="1" applyAlignment="1" applyProtection="1">
      <alignment horizontal="center" vertical="center"/>
      <protection/>
    </xf>
    <xf numFmtId="0" fontId="19" fillId="13" borderId="18" xfId="0" applyNumberFormat="1" applyFont="1" applyFill="1" applyBorder="1" applyAlignment="1" applyProtection="1">
      <alignment horizontal="center" vertical="center"/>
      <protection/>
    </xf>
    <xf numFmtId="0" fontId="19" fillId="13" borderId="22" xfId="0" applyNumberFormat="1" applyFont="1" applyFill="1" applyBorder="1" applyAlignment="1" applyProtection="1">
      <alignment horizontal="center" vertical="center"/>
      <protection/>
    </xf>
    <xf numFmtId="182" fontId="19" fillId="5" borderId="21" xfId="0" applyNumberFormat="1" applyFont="1" applyFill="1" applyBorder="1" applyAlignment="1" applyProtection="1">
      <alignment horizontal="center" vertical="center"/>
      <protection/>
    </xf>
    <xf numFmtId="182" fontId="19" fillId="5" borderId="18" xfId="0" applyNumberFormat="1" applyFont="1" applyFill="1" applyBorder="1" applyAlignment="1" applyProtection="1">
      <alignment horizontal="center" vertical="center"/>
      <protection/>
    </xf>
    <xf numFmtId="182" fontId="19" fillId="5" borderId="22" xfId="0" applyNumberFormat="1" applyFont="1" applyFill="1" applyBorder="1" applyAlignment="1" applyProtection="1">
      <alignment horizontal="center" vertical="center"/>
      <protection/>
    </xf>
    <xf numFmtId="9" fontId="19" fillId="13" borderId="21" xfId="0" applyNumberFormat="1" applyFont="1" applyFill="1" applyBorder="1" applyAlignment="1" applyProtection="1">
      <alignment horizontal="center" vertical="center"/>
      <protection/>
    </xf>
    <xf numFmtId="9" fontId="19" fillId="13" borderId="18" xfId="0" applyNumberFormat="1" applyFont="1" applyFill="1" applyBorder="1" applyAlignment="1" applyProtection="1">
      <alignment horizontal="center" vertical="center"/>
      <protection/>
    </xf>
    <xf numFmtId="9" fontId="19" fillId="13" borderId="22" xfId="0" applyNumberFormat="1" applyFont="1" applyFill="1" applyBorder="1" applyAlignment="1" applyProtection="1">
      <alignment horizontal="center" vertical="center"/>
      <protection/>
    </xf>
    <xf numFmtId="9" fontId="19" fillId="2" borderId="21" xfId="0" applyNumberFormat="1" applyFont="1" applyFill="1" applyBorder="1" applyAlignment="1" applyProtection="1">
      <alignment horizontal="center" vertical="center"/>
      <protection/>
    </xf>
    <xf numFmtId="9" fontId="19" fillId="2" borderId="18" xfId="0" applyNumberFormat="1" applyFont="1" applyFill="1" applyBorder="1" applyAlignment="1" applyProtection="1">
      <alignment horizontal="center" vertical="center"/>
      <protection/>
    </xf>
    <xf numFmtId="9" fontId="19" fillId="2" borderId="22" xfId="0" applyNumberFormat="1" applyFont="1" applyFill="1" applyBorder="1" applyAlignment="1" applyProtection="1">
      <alignment horizontal="center" vertical="center"/>
      <protection/>
    </xf>
    <xf numFmtId="9" fontId="19" fillId="5" borderId="21" xfId="75" applyNumberFormat="1" applyFont="1" applyFill="1" applyBorder="1" applyAlignment="1" applyProtection="1">
      <alignment horizontal="center" vertical="center"/>
      <protection/>
    </xf>
    <xf numFmtId="9" fontId="19" fillId="5" borderId="18" xfId="75" applyFont="1" applyFill="1" applyBorder="1" applyAlignment="1" applyProtection="1">
      <alignment horizontal="center" vertical="center"/>
      <protection/>
    </xf>
    <xf numFmtId="9" fontId="19" fillId="5" borderId="22" xfId="75" applyFont="1" applyFill="1" applyBorder="1" applyAlignment="1" applyProtection="1">
      <alignment horizontal="center" vertical="center"/>
      <protection/>
    </xf>
    <xf numFmtId="9" fontId="19" fillId="5" borderId="21" xfId="75" applyFont="1" applyFill="1" applyBorder="1" applyAlignment="1" applyProtection="1">
      <alignment horizontal="center" vertical="center"/>
      <protection/>
    </xf>
    <xf numFmtId="0" fontId="19" fillId="13" borderId="21" xfId="0" applyFont="1" applyFill="1" applyBorder="1" applyAlignment="1" applyProtection="1">
      <alignment horizontal="center" vertical="center"/>
      <protection locked="0"/>
    </xf>
    <xf numFmtId="0" fontId="19" fillId="13" borderId="18" xfId="0" applyFont="1" applyFill="1" applyBorder="1" applyAlignment="1" applyProtection="1">
      <alignment horizontal="center" vertical="center"/>
      <protection locked="0"/>
    </xf>
    <xf numFmtId="0" fontId="19" fillId="13" borderId="22" xfId="0" applyFont="1" applyFill="1" applyBorder="1" applyAlignment="1" applyProtection="1">
      <alignment horizontal="center" vertical="center"/>
      <protection locked="0"/>
    </xf>
    <xf numFmtId="0" fontId="19" fillId="2" borderId="21" xfId="0" applyFont="1" applyFill="1" applyBorder="1" applyAlignment="1" applyProtection="1">
      <alignment horizontal="center" vertical="center"/>
      <protection locked="0"/>
    </xf>
    <xf numFmtId="0" fontId="19" fillId="2" borderId="18" xfId="0" applyFont="1" applyFill="1" applyBorder="1" applyAlignment="1" applyProtection="1">
      <alignment horizontal="center" vertical="center"/>
      <protection locked="0"/>
    </xf>
    <xf numFmtId="2" fontId="19" fillId="5" borderId="21" xfId="75" applyNumberFormat="1" applyFont="1" applyFill="1" applyBorder="1" applyAlignment="1" applyProtection="1">
      <alignment horizontal="center" vertical="center"/>
      <protection/>
    </xf>
    <xf numFmtId="2" fontId="19" fillId="5" borderId="18" xfId="75" applyNumberFormat="1" applyFont="1" applyFill="1" applyBorder="1" applyAlignment="1" applyProtection="1">
      <alignment horizontal="center" vertical="center"/>
      <protection/>
    </xf>
    <xf numFmtId="9" fontId="19" fillId="13" borderId="21" xfId="0" applyNumberFormat="1" applyFont="1" applyFill="1" applyBorder="1" applyAlignment="1" applyProtection="1">
      <alignment horizontal="center" vertical="center"/>
      <protection locked="0"/>
    </xf>
    <xf numFmtId="9" fontId="19" fillId="13" borderId="18" xfId="0" applyNumberFormat="1" applyFont="1" applyFill="1" applyBorder="1" applyAlignment="1" applyProtection="1">
      <alignment horizontal="center" vertical="center"/>
      <protection locked="0"/>
    </xf>
    <xf numFmtId="9" fontId="19" fillId="13" borderId="22" xfId="0" applyNumberFormat="1" applyFont="1" applyFill="1" applyBorder="1" applyAlignment="1" applyProtection="1">
      <alignment horizontal="center" vertical="center"/>
      <protection locked="0"/>
    </xf>
    <xf numFmtId="9" fontId="19" fillId="2" borderId="21" xfId="0" applyNumberFormat="1" applyFont="1" applyFill="1" applyBorder="1" applyAlignment="1" applyProtection="1">
      <alignment horizontal="center" vertical="center"/>
      <protection locked="0"/>
    </xf>
    <xf numFmtId="9" fontId="19" fillId="2" borderId="18" xfId="0" applyNumberFormat="1" applyFont="1" applyFill="1" applyBorder="1" applyAlignment="1" applyProtection="1">
      <alignment horizontal="center" vertical="center"/>
      <protection locked="0"/>
    </xf>
    <xf numFmtId="9" fontId="19" fillId="5" borderId="21" xfId="0" applyNumberFormat="1" applyFont="1" applyFill="1" applyBorder="1" applyAlignment="1" applyProtection="1">
      <alignment horizontal="center" vertical="center"/>
      <protection/>
    </xf>
    <xf numFmtId="9" fontId="19" fillId="5" borderId="18" xfId="0" applyNumberFormat="1" applyFont="1" applyFill="1" applyBorder="1" applyAlignment="1" applyProtection="1">
      <alignment horizontal="center" vertical="center"/>
      <protection/>
    </xf>
    <xf numFmtId="0" fontId="15" fillId="39" borderId="37" xfId="64" applyFont="1" applyFill="1" applyBorder="1" applyAlignment="1" applyProtection="1">
      <alignment horizontal="center" vertical="center" wrapText="1"/>
      <protection locked="0"/>
    </xf>
    <xf numFmtId="0" fontId="15" fillId="39" borderId="38" xfId="64" applyFont="1" applyFill="1" applyBorder="1" applyAlignment="1" applyProtection="1">
      <alignment horizontal="center" vertical="center" wrapText="1"/>
      <protection locked="0"/>
    </xf>
    <xf numFmtId="0" fontId="17" fillId="39" borderId="18" xfId="0" applyFont="1" applyFill="1" applyBorder="1" applyAlignment="1" applyProtection="1">
      <alignment horizontal="center" vertical="center" wrapText="1"/>
      <protection locked="0"/>
    </xf>
    <xf numFmtId="0" fontId="17" fillId="39" borderId="22" xfId="0" applyFont="1" applyFill="1" applyBorder="1" applyAlignment="1" applyProtection="1">
      <alignment horizontal="center" vertical="center" wrapText="1"/>
      <protection locked="0"/>
    </xf>
    <xf numFmtId="0" fontId="15" fillId="39" borderId="16" xfId="0" applyFont="1" applyFill="1" applyBorder="1" applyAlignment="1" applyProtection="1">
      <alignment horizontal="center" vertical="center" wrapText="1"/>
      <protection locked="0"/>
    </xf>
    <xf numFmtId="0" fontId="15" fillId="39" borderId="35" xfId="0" applyFont="1" applyFill="1" applyBorder="1" applyAlignment="1" applyProtection="1">
      <alignment horizontal="center" vertical="center" wrapText="1"/>
      <protection locked="0"/>
    </xf>
    <xf numFmtId="0" fontId="21" fillId="39" borderId="21" xfId="0" applyFont="1" applyFill="1" applyBorder="1" applyAlignment="1" applyProtection="1">
      <alignment horizontal="center" vertical="center" wrapText="1"/>
      <protection locked="0"/>
    </xf>
    <xf numFmtId="0" fontId="21" fillId="39" borderId="18" xfId="0" applyFont="1" applyFill="1" applyBorder="1" applyAlignment="1" applyProtection="1">
      <alignment horizontal="center" vertical="center" wrapText="1"/>
      <protection locked="0"/>
    </xf>
    <xf numFmtId="0" fontId="21" fillId="39" borderId="22" xfId="0" applyFont="1" applyFill="1" applyBorder="1" applyAlignment="1" applyProtection="1">
      <alignment horizontal="center" vertical="center" wrapText="1"/>
      <protection locked="0"/>
    </xf>
    <xf numFmtId="0" fontId="19" fillId="2" borderId="21" xfId="64" applyFont="1" applyFill="1" applyBorder="1" applyAlignment="1" applyProtection="1">
      <alignment horizontal="center" vertical="center" wrapText="1"/>
      <protection locked="0"/>
    </xf>
    <xf numFmtId="0" fontId="19" fillId="2" borderId="18" xfId="64" applyFont="1" applyFill="1" applyBorder="1" applyAlignment="1" applyProtection="1">
      <alignment horizontal="center" vertical="center" wrapText="1"/>
      <protection locked="0"/>
    </xf>
    <xf numFmtId="0" fontId="19" fillId="2" borderId="22" xfId="64" applyFont="1" applyFill="1" applyBorder="1" applyAlignment="1" applyProtection="1">
      <alignment horizontal="center" vertical="center" wrapText="1"/>
      <protection locked="0"/>
    </xf>
    <xf numFmtId="0" fontId="19" fillId="5" borderId="21" xfId="64" applyFont="1" applyFill="1" applyBorder="1" applyAlignment="1" applyProtection="1">
      <alignment horizontal="center" vertical="center" wrapText="1"/>
      <protection locked="0"/>
    </xf>
    <xf numFmtId="0" fontId="19" fillId="5" borderId="18" xfId="64" applyFont="1" applyFill="1" applyBorder="1" applyAlignment="1" applyProtection="1">
      <alignment horizontal="center" vertical="center" wrapText="1"/>
      <protection locked="0"/>
    </xf>
    <xf numFmtId="0" fontId="19" fillId="5" borderId="22" xfId="64" applyFont="1" applyFill="1" applyBorder="1" applyAlignment="1" applyProtection="1">
      <alignment horizontal="center" vertical="center" wrapText="1"/>
      <protection locked="0"/>
    </xf>
    <xf numFmtId="0" fontId="19" fillId="13" borderId="21" xfId="0" applyFont="1" applyFill="1" applyBorder="1" applyAlignment="1" applyProtection="1">
      <alignment horizontal="center" vertical="center" wrapText="1"/>
      <protection locked="0"/>
    </xf>
    <xf numFmtId="0" fontId="19" fillId="13" borderId="18" xfId="0" applyFont="1" applyFill="1" applyBorder="1" applyAlignment="1" applyProtection="1">
      <alignment horizontal="center" vertical="center" wrapText="1"/>
      <protection locked="0"/>
    </xf>
    <xf numFmtId="0" fontId="19" fillId="13" borderId="22" xfId="0" applyFont="1" applyFill="1" applyBorder="1" applyAlignment="1" applyProtection="1">
      <alignment horizontal="center" vertical="center" wrapText="1"/>
      <protection locked="0"/>
    </xf>
    <xf numFmtId="0" fontId="19" fillId="2" borderId="21" xfId="0" applyFont="1" applyFill="1" applyBorder="1" applyAlignment="1" applyProtection="1">
      <alignment horizontal="center" vertical="center" wrapText="1"/>
      <protection locked="0"/>
    </xf>
    <xf numFmtId="0" fontId="19" fillId="2" borderId="18" xfId="0" applyFont="1" applyFill="1" applyBorder="1" applyAlignment="1" applyProtection="1">
      <alignment horizontal="center" vertical="center" wrapText="1"/>
      <protection locked="0"/>
    </xf>
    <xf numFmtId="0" fontId="19" fillId="2" borderId="22" xfId="0" applyFont="1" applyFill="1" applyBorder="1" applyAlignment="1" applyProtection="1">
      <alignment horizontal="center" vertical="center" wrapText="1"/>
      <protection locked="0"/>
    </xf>
    <xf numFmtId="0" fontId="19" fillId="5" borderId="21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 applyProtection="1">
      <alignment horizontal="center" vertical="center" wrapText="1"/>
      <protection locked="0"/>
    </xf>
    <xf numFmtId="0" fontId="19" fillId="5" borderId="22" xfId="0" applyFont="1" applyFill="1" applyBorder="1" applyAlignment="1" applyProtection="1">
      <alignment horizontal="center" vertical="center" wrapText="1"/>
      <protection locked="0"/>
    </xf>
    <xf numFmtId="0" fontId="15" fillId="39" borderId="24" xfId="0" applyFont="1" applyFill="1" applyBorder="1" applyAlignment="1" applyProtection="1">
      <alignment horizontal="center" vertical="center" wrapText="1"/>
      <protection locked="0"/>
    </xf>
    <xf numFmtId="181" fontId="19" fillId="13" borderId="21" xfId="0" applyNumberFormat="1" applyFont="1" applyFill="1" applyBorder="1" applyAlignment="1" applyProtection="1">
      <alignment horizontal="center" vertical="center" wrapText="1"/>
      <protection locked="0"/>
    </xf>
    <xf numFmtId="181" fontId="19" fillId="13" borderId="18" xfId="0" applyNumberFormat="1" applyFont="1" applyFill="1" applyBorder="1" applyAlignment="1" applyProtection="1">
      <alignment horizontal="center" vertical="center" wrapText="1"/>
      <protection locked="0"/>
    </xf>
    <xf numFmtId="181" fontId="19" fillId="13" borderId="22" xfId="0" applyNumberFormat="1" applyFont="1" applyFill="1" applyBorder="1" applyAlignment="1" applyProtection="1">
      <alignment horizontal="center" vertical="center" wrapText="1"/>
      <protection locked="0"/>
    </xf>
    <xf numFmtId="0" fontId="84" fillId="39" borderId="24" xfId="0" applyFont="1" applyFill="1" applyBorder="1" applyAlignment="1" applyProtection="1">
      <alignment horizontal="center" vertical="center" wrapText="1"/>
      <protection locked="0"/>
    </xf>
    <xf numFmtId="0" fontId="84" fillId="39" borderId="22" xfId="0" applyFont="1" applyFill="1" applyBorder="1" applyAlignment="1" applyProtection="1">
      <alignment horizontal="center" vertical="center" wrapText="1"/>
      <protection locked="0"/>
    </xf>
    <xf numFmtId="181" fontId="19" fillId="2" borderId="21" xfId="0" applyNumberFormat="1" applyFont="1" applyFill="1" applyBorder="1" applyAlignment="1" applyProtection="1">
      <alignment horizontal="center" vertical="center" wrapText="1"/>
      <protection locked="0"/>
    </xf>
    <xf numFmtId="181" fontId="19" fillId="2" borderId="18" xfId="0" applyNumberFormat="1" applyFont="1" applyFill="1" applyBorder="1" applyAlignment="1" applyProtection="1">
      <alignment horizontal="center" vertical="center" wrapText="1"/>
      <protection locked="0"/>
    </xf>
    <xf numFmtId="181" fontId="19" fillId="5" borderId="21" xfId="0" applyNumberFormat="1" applyFont="1" applyFill="1" applyBorder="1" applyAlignment="1" applyProtection="1">
      <alignment horizontal="center" vertical="center" wrapText="1"/>
      <protection locked="0"/>
    </xf>
    <xf numFmtId="181" fontId="19" fillId="5" borderId="18" xfId="0" applyNumberFormat="1" applyFont="1" applyFill="1" applyBorder="1" applyAlignment="1" applyProtection="1">
      <alignment horizontal="center" vertical="center" wrapText="1"/>
      <protection locked="0"/>
    </xf>
    <xf numFmtId="181" fontId="19" fillId="5" borderId="22" xfId="0" applyNumberFormat="1" applyFont="1" applyFill="1" applyBorder="1" applyAlignment="1" applyProtection="1">
      <alignment horizontal="center" vertical="center" wrapText="1"/>
      <protection locked="0"/>
    </xf>
    <xf numFmtId="9" fontId="84" fillId="39" borderId="24" xfId="75" applyFont="1" applyFill="1" applyBorder="1" applyAlignment="1" applyProtection="1">
      <alignment horizontal="center" vertical="center" wrapText="1"/>
      <protection locked="0"/>
    </xf>
    <xf numFmtId="9" fontId="84" fillId="39" borderId="22" xfId="75" applyFont="1" applyFill="1" applyBorder="1" applyAlignment="1" applyProtection="1">
      <alignment horizontal="center" vertical="center" wrapText="1"/>
      <protection locked="0"/>
    </xf>
    <xf numFmtId="9" fontId="19" fillId="13" borderId="21" xfId="75" applyNumberFormat="1" applyFont="1" applyFill="1" applyBorder="1" applyAlignment="1" applyProtection="1">
      <alignment horizontal="center" vertical="center" wrapText="1"/>
      <protection locked="0"/>
    </xf>
    <xf numFmtId="9" fontId="19" fillId="13" borderId="18" xfId="75" applyNumberFormat="1" applyFont="1" applyFill="1" applyBorder="1" applyAlignment="1" applyProtection="1">
      <alignment horizontal="center" vertical="center" wrapText="1"/>
      <protection locked="0"/>
    </xf>
    <xf numFmtId="9" fontId="19" fillId="2" borderId="21" xfId="75" applyNumberFormat="1" applyFont="1" applyFill="1" applyBorder="1" applyAlignment="1" applyProtection="1">
      <alignment horizontal="center" vertical="center" wrapText="1"/>
      <protection locked="0"/>
    </xf>
    <xf numFmtId="9" fontId="19" fillId="2" borderId="18" xfId="75" applyNumberFormat="1" applyFont="1" applyFill="1" applyBorder="1" applyAlignment="1" applyProtection="1">
      <alignment horizontal="center" vertical="center" wrapText="1"/>
      <protection locked="0"/>
    </xf>
    <xf numFmtId="9" fontId="19" fillId="5" borderId="21" xfId="75" applyFont="1" applyFill="1" applyBorder="1" applyAlignment="1" applyProtection="1">
      <alignment horizontal="center" vertical="center" wrapText="1"/>
      <protection locked="0"/>
    </xf>
    <xf numFmtId="9" fontId="19" fillId="5" borderId="18" xfId="75" applyFont="1" applyFill="1" applyBorder="1" applyAlignment="1" applyProtection="1">
      <alignment horizontal="center" vertical="center" wrapText="1"/>
      <protection locked="0"/>
    </xf>
    <xf numFmtId="9" fontId="19" fillId="5" borderId="22" xfId="75" applyFont="1" applyFill="1" applyBorder="1" applyAlignment="1" applyProtection="1">
      <alignment horizontal="center" vertical="center" wrapText="1"/>
      <protection locked="0"/>
    </xf>
    <xf numFmtId="0" fontId="84" fillId="39" borderId="24" xfId="0" applyFont="1" applyFill="1" applyBorder="1" applyAlignment="1" applyProtection="1">
      <alignment horizontal="center" vertical="center" wrapText="1"/>
      <protection locked="0"/>
    </xf>
    <xf numFmtId="0" fontId="84" fillId="39" borderId="22" xfId="0" applyFont="1" applyFill="1" applyBorder="1" applyAlignment="1" applyProtection="1">
      <alignment horizontal="center" vertical="center" wrapText="1"/>
      <protection locked="0"/>
    </xf>
    <xf numFmtId="9" fontId="19" fillId="13" borderId="22" xfId="75" applyNumberFormat="1" applyFont="1" applyFill="1" applyBorder="1" applyAlignment="1" applyProtection="1">
      <alignment horizontal="center" vertical="center" wrapText="1"/>
      <protection locked="0"/>
    </xf>
    <xf numFmtId="181" fontId="19" fillId="2" borderId="22" xfId="0" applyNumberFormat="1" applyFont="1" applyFill="1" applyBorder="1" applyAlignment="1" applyProtection="1">
      <alignment horizontal="center" vertical="center" wrapText="1"/>
      <protection locked="0"/>
    </xf>
    <xf numFmtId="9" fontId="19" fillId="2" borderId="22" xfId="75" applyNumberFormat="1" applyFont="1" applyFill="1" applyBorder="1" applyAlignment="1" applyProtection="1">
      <alignment horizontal="center" vertical="center" wrapText="1"/>
      <protection locked="0"/>
    </xf>
    <xf numFmtId="0" fontId="84" fillId="39" borderId="37" xfId="0" applyFont="1" applyFill="1" applyBorder="1" applyAlignment="1" applyProtection="1">
      <alignment horizontal="center" vertical="center" wrapText="1"/>
      <protection locked="0"/>
    </xf>
    <xf numFmtId="0" fontId="84" fillId="39" borderId="38" xfId="0" applyFont="1" applyFill="1" applyBorder="1" applyAlignment="1" applyProtection="1">
      <alignment horizontal="center" vertical="center" wrapText="1"/>
      <protection locked="0"/>
    </xf>
    <xf numFmtId="0" fontId="15" fillId="39" borderId="27" xfId="0" applyFont="1" applyFill="1" applyBorder="1" applyAlignment="1" applyProtection="1">
      <alignment horizontal="center" vertical="center" wrapText="1"/>
      <protection locked="0"/>
    </xf>
    <xf numFmtId="0" fontId="15" fillId="39" borderId="28" xfId="0" applyFont="1" applyFill="1" applyBorder="1" applyAlignment="1" applyProtection="1">
      <alignment horizontal="center" vertical="center" wrapText="1"/>
      <protection locked="0"/>
    </xf>
    <xf numFmtId="0" fontId="15" fillId="39" borderId="29" xfId="0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5" fillId="0" borderId="39" xfId="0" applyFont="1" applyFill="1" applyBorder="1" applyAlignment="1" applyProtection="1">
      <alignment horizontal="center" vertical="center"/>
      <protection/>
    </xf>
    <xf numFmtId="0" fontId="85" fillId="0" borderId="40" xfId="0" applyFont="1" applyFill="1" applyBorder="1" applyAlignment="1" applyProtection="1">
      <alignment horizontal="center" vertical="center"/>
      <protection/>
    </xf>
    <xf numFmtId="0" fontId="85" fillId="0" borderId="41" xfId="0" applyFont="1" applyFill="1" applyBorder="1" applyAlignment="1" applyProtection="1">
      <alignment horizontal="center" vertical="center"/>
      <protection/>
    </xf>
    <xf numFmtId="0" fontId="85" fillId="0" borderId="42" xfId="0" applyFont="1" applyFill="1" applyBorder="1" applyAlignment="1" applyProtection="1">
      <alignment horizontal="center" vertical="center"/>
      <protection/>
    </xf>
    <xf numFmtId="0" fontId="85" fillId="0" borderId="0" xfId="0" applyFont="1" applyFill="1" applyBorder="1" applyAlignment="1" applyProtection="1">
      <alignment horizontal="center" vertical="center"/>
      <protection/>
    </xf>
    <xf numFmtId="0" fontId="85" fillId="0" borderId="43" xfId="0" applyFont="1" applyFill="1" applyBorder="1" applyAlignment="1" applyProtection="1">
      <alignment horizontal="center" vertical="center"/>
      <protection/>
    </xf>
    <xf numFmtId="0" fontId="85" fillId="0" borderId="13" xfId="0" applyFont="1" applyFill="1" applyBorder="1" applyAlignment="1" applyProtection="1">
      <alignment horizontal="center" vertical="center"/>
      <protection/>
    </xf>
    <xf numFmtId="0" fontId="85" fillId="0" borderId="44" xfId="0" applyFont="1" applyFill="1" applyBorder="1" applyAlignment="1" applyProtection="1">
      <alignment horizontal="center" vertical="center"/>
      <protection/>
    </xf>
    <xf numFmtId="0" fontId="85" fillId="0" borderId="11" xfId="0" applyFont="1" applyFill="1" applyBorder="1" applyAlignment="1" applyProtection="1">
      <alignment horizontal="center" vertical="center"/>
      <protection/>
    </xf>
    <xf numFmtId="0" fontId="86" fillId="0" borderId="18" xfId="0" applyFont="1" applyFill="1" applyBorder="1" applyAlignment="1" applyProtection="1">
      <alignment horizontal="center" vertical="center"/>
      <protection/>
    </xf>
    <xf numFmtId="0" fontId="85" fillId="0" borderId="40" xfId="0" applyFont="1" applyFill="1" applyBorder="1" applyAlignment="1" applyProtection="1">
      <alignment horizontal="right" vertical="center"/>
      <protection/>
    </xf>
    <xf numFmtId="0" fontId="85" fillId="0" borderId="44" xfId="0" applyFont="1" applyFill="1" applyBorder="1" applyAlignment="1" applyProtection="1">
      <alignment horizontal="right" vertical="center"/>
      <protection/>
    </xf>
    <xf numFmtId="0" fontId="14" fillId="0" borderId="45" xfId="64" applyFont="1" applyFill="1" applyBorder="1" applyAlignment="1" applyProtection="1">
      <alignment horizontal="center" vertical="center" wrapText="1"/>
      <protection locked="0"/>
    </xf>
    <xf numFmtId="0" fontId="14" fillId="0" borderId="46" xfId="64" applyFont="1" applyFill="1" applyBorder="1" applyAlignment="1" applyProtection="1">
      <alignment horizontal="center" vertical="center" wrapText="1"/>
      <protection locked="0"/>
    </xf>
    <xf numFmtId="0" fontId="14" fillId="0" borderId="17" xfId="64" applyFont="1" applyFill="1" applyBorder="1" applyAlignment="1" applyProtection="1">
      <alignment horizontal="center" vertical="center" wrapText="1"/>
      <protection locked="0"/>
    </xf>
    <xf numFmtId="0" fontId="14" fillId="0" borderId="47" xfId="64" applyFont="1" applyFill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vertical="center" wrapText="1"/>
      <protection locked="0"/>
    </xf>
    <xf numFmtId="0" fontId="14" fillId="0" borderId="48" xfId="64" applyFont="1" applyFill="1" applyBorder="1" applyAlignment="1" applyProtection="1">
      <alignment horizontal="center" vertical="center" wrapText="1"/>
      <protection locked="0"/>
    </xf>
    <xf numFmtId="0" fontId="85" fillId="0" borderId="45" xfId="0" applyFont="1" applyFill="1" applyBorder="1" applyAlignment="1" applyProtection="1">
      <alignment horizontal="center" vertical="center"/>
      <protection/>
    </xf>
    <xf numFmtId="0" fontId="85" fillId="0" borderId="46" xfId="0" applyFont="1" applyFill="1" applyBorder="1" applyAlignment="1" applyProtection="1">
      <alignment horizontal="center" vertical="center"/>
      <protection/>
    </xf>
    <xf numFmtId="0" fontId="85" fillId="0" borderId="17" xfId="0" applyFont="1" applyFill="1" applyBorder="1" applyAlignment="1" applyProtection="1">
      <alignment horizontal="center" vertical="center"/>
      <protection/>
    </xf>
    <xf numFmtId="0" fontId="85" fillId="0" borderId="37" xfId="0" applyFont="1" applyFill="1" applyBorder="1" applyAlignment="1" applyProtection="1">
      <alignment horizontal="center" vertical="center"/>
      <protection/>
    </xf>
    <xf numFmtId="0" fontId="85" fillId="0" borderId="49" xfId="0" applyFont="1" applyFill="1" applyBorder="1" applyAlignment="1" applyProtection="1">
      <alignment horizontal="center" vertical="center"/>
      <protection/>
    </xf>
    <xf numFmtId="0" fontId="85" fillId="0" borderId="15" xfId="0" applyFont="1" applyFill="1" applyBorder="1" applyAlignment="1" applyProtection="1">
      <alignment horizontal="center" vertical="center"/>
      <protection/>
    </xf>
    <xf numFmtId="0" fontId="80" fillId="0" borderId="50" xfId="0" applyFont="1" applyFill="1" applyBorder="1" applyAlignment="1">
      <alignment horizontal="center" wrapText="1"/>
    </xf>
    <xf numFmtId="0" fontId="80" fillId="0" borderId="51" xfId="0" applyFont="1" applyFill="1" applyBorder="1" applyAlignment="1">
      <alignment horizontal="center" wrapText="1"/>
    </xf>
    <xf numFmtId="0" fontId="80" fillId="0" borderId="52" xfId="0" applyFont="1" applyFill="1" applyBorder="1" applyAlignment="1">
      <alignment horizontal="center" wrapText="1"/>
    </xf>
    <xf numFmtId="0" fontId="46" fillId="38" borderId="51" xfId="64" applyFont="1" applyFill="1" applyBorder="1" applyAlignment="1" applyProtection="1">
      <alignment horizontal="center" vertical="center" wrapText="1"/>
      <protection locked="0"/>
    </xf>
    <xf numFmtId="0" fontId="46" fillId="0" borderId="32" xfId="0" applyFont="1" applyFill="1" applyBorder="1" applyAlignment="1" applyProtection="1">
      <alignment horizontal="center" vertical="center" wrapText="1"/>
      <protection locked="0"/>
    </xf>
    <xf numFmtId="0" fontId="46" fillId="0" borderId="33" xfId="0" applyFont="1" applyFill="1" applyBorder="1" applyAlignment="1" applyProtection="1">
      <alignment horizontal="center" vertical="center" wrapText="1"/>
      <protection locked="0"/>
    </xf>
    <xf numFmtId="0" fontId="87" fillId="0" borderId="9" xfId="0" applyFont="1" applyFill="1" applyBorder="1" applyAlignment="1" applyProtection="1">
      <alignment horizontal="center" vertical="center" wrapText="1"/>
      <protection/>
    </xf>
    <xf numFmtId="0" fontId="87" fillId="0" borderId="10" xfId="0" applyFont="1" applyFill="1" applyBorder="1" applyAlignment="1" applyProtection="1">
      <alignment horizontal="center" vertical="center" wrapText="1"/>
      <protection/>
    </xf>
    <xf numFmtId="0" fontId="87" fillId="0" borderId="33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wrapText="1"/>
      <protection locked="0"/>
    </xf>
    <xf numFmtId="9" fontId="88" fillId="0" borderId="9" xfId="0" applyNumberFormat="1" applyFont="1" applyFill="1" applyBorder="1" applyAlignment="1" applyProtection="1">
      <alignment horizontal="center" vertical="center" wrapText="1"/>
      <protection/>
    </xf>
    <xf numFmtId="0" fontId="88" fillId="0" borderId="10" xfId="0" applyFont="1" applyFill="1" applyBorder="1" applyAlignment="1" applyProtection="1">
      <alignment horizontal="center" vertical="center" wrapText="1"/>
      <protection/>
    </xf>
    <xf numFmtId="0" fontId="88" fillId="0" borderId="33" xfId="0" applyFont="1" applyFill="1" applyBorder="1" applyAlignment="1" applyProtection="1">
      <alignment horizontal="center" vertical="center" wrapText="1"/>
      <protection/>
    </xf>
    <xf numFmtId="0" fontId="46" fillId="48" borderId="32" xfId="0" applyFont="1" applyFill="1" applyBorder="1" applyAlignment="1" applyProtection="1">
      <alignment horizontal="center" vertical="center" wrapText="1"/>
      <protection locked="0"/>
    </xf>
    <xf numFmtId="0" fontId="46" fillId="48" borderId="33" xfId="0" applyFont="1" applyFill="1" applyBorder="1" applyAlignment="1" applyProtection="1">
      <alignment horizontal="center" vertical="center" wrapText="1"/>
      <protection locked="0"/>
    </xf>
    <xf numFmtId="0" fontId="88" fillId="48" borderId="9" xfId="0" applyFont="1" applyFill="1" applyBorder="1" applyAlignment="1" applyProtection="1">
      <alignment horizontal="center" vertical="center" wrapText="1"/>
      <protection/>
    </xf>
    <xf numFmtId="0" fontId="88" fillId="48" borderId="10" xfId="0" applyFont="1" applyFill="1" applyBorder="1" applyAlignment="1" applyProtection="1">
      <alignment horizontal="center" vertical="center" wrapText="1"/>
      <protection/>
    </xf>
    <xf numFmtId="0" fontId="88" fillId="48" borderId="53" xfId="0" applyFont="1" applyFill="1" applyBorder="1" applyAlignment="1" applyProtection="1">
      <alignment horizontal="center" vertical="center" wrapText="1"/>
      <protection/>
    </xf>
    <xf numFmtId="0" fontId="88" fillId="48" borderId="32" xfId="0" applyFont="1" applyFill="1" applyBorder="1" applyAlignment="1" applyProtection="1">
      <alignment horizontal="center" vertical="center" wrapText="1"/>
      <protection/>
    </xf>
    <xf numFmtId="0" fontId="88" fillId="48" borderId="33" xfId="0" applyFont="1" applyFill="1" applyBorder="1" applyAlignment="1" applyProtection="1">
      <alignment horizontal="center" vertical="center" wrapText="1"/>
      <protection/>
    </xf>
    <xf numFmtId="0" fontId="46" fillId="36" borderId="32" xfId="0" applyFont="1" applyFill="1" applyBorder="1" applyAlignment="1" applyProtection="1">
      <alignment horizontal="center" vertical="center" wrapText="1"/>
      <protection locked="0"/>
    </xf>
    <xf numFmtId="0" fontId="46" fillId="36" borderId="33" xfId="0" applyFont="1" applyFill="1" applyBorder="1" applyAlignment="1" applyProtection="1">
      <alignment horizontal="center" vertical="center" wrapText="1"/>
      <protection locked="0"/>
    </xf>
    <xf numFmtId="10" fontId="0" fillId="10" borderId="9" xfId="75" applyNumberFormat="1" applyFont="1" applyFill="1" applyBorder="1" applyAlignment="1" applyProtection="1">
      <alignment horizontal="center" vertical="center" wrapText="1"/>
      <protection/>
    </xf>
    <xf numFmtId="10" fontId="0" fillId="10" borderId="10" xfId="75" applyNumberFormat="1" applyFont="1" applyFill="1" applyBorder="1" applyAlignment="1" applyProtection="1">
      <alignment horizontal="center" vertical="center" wrapText="1"/>
      <protection/>
    </xf>
    <xf numFmtId="10" fontId="0" fillId="36" borderId="10" xfId="0" applyNumberFormat="1" applyFont="1" applyFill="1" applyBorder="1" applyAlignment="1" applyProtection="1">
      <alignment horizontal="center" vertical="center" wrapText="1"/>
      <protection/>
    </xf>
    <xf numFmtId="10" fontId="0" fillId="36" borderId="33" xfId="0" applyNumberFormat="1" applyFont="1" applyFill="1" applyBorder="1" applyAlignment="1" applyProtection="1">
      <alignment horizontal="center" vertical="center" wrapText="1"/>
      <protection/>
    </xf>
    <xf numFmtId="10" fontId="24" fillId="36" borderId="32" xfId="0" applyNumberFormat="1" applyFont="1" applyFill="1" applyBorder="1" applyAlignment="1" applyProtection="1">
      <alignment horizontal="center" vertical="center" wrapText="1"/>
      <protection locked="0"/>
    </xf>
    <xf numFmtId="10" fontId="24" fillId="36" borderId="33" xfId="0" applyNumberFormat="1" applyFont="1" applyFill="1" applyBorder="1" applyAlignment="1" applyProtection="1">
      <alignment horizontal="center" vertical="center" wrapText="1"/>
      <protection locked="0"/>
    </xf>
    <xf numFmtId="9" fontId="0" fillId="10" borderId="9" xfId="0" applyNumberFormat="1" applyFont="1" applyFill="1" applyBorder="1" applyAlignment="1" applyProtection="1">
      <alignment horizontal="center" vertical="center" wrapText="1"/>
      <protection/>
    </xf>
    <xf numFmtId="9" fontId="0" fillId="10" borderId="10" xfId="0" applyNumberFormat="1" applyFont="1" applyFill="1" applyBorder="1" applyAlignment="1" applyProtection="1">
      <alignment horizontal="center" vertical="center" wrapText="1"/>
      <protection/>
    </xf>
    <xf numFmtId="9" fontId="0" fillId="36" borderId="10" xfId="0" applyNumberFormat="1" applyFont="1" applyFill="1" applyBorder="1" applyAlignment="1" applyProtection="1">
      <alignment horizontal="center" vertical="center" wrapText="1"/>
      <protection/>
    </xf>
    <xf numFmtId="0" fontId="0" fillId="36" borderId="10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 wrapText="1"/>
      <protection/>
    </xf>
    <xf numFmtId="180" fontId="24" fillId="8" borderId="32" xfId="0" applyNumberFormat="1" applyFont="1" applyFill="1" applyBorder="1" applyAlignment="1" applyProtection="1">
      <alignment horizontal="center" vertical="center" wrapText="1"/>
      <protection locked="0"/>
    </xf>
    <xf numFmtId="180" fontId="24" fillId="8" borderId="33" xfId="0" applyNumberFormat="1" applyFont="1" applyFill="1" applyBorder="1" applyAlignment="1" applyProtection="1">
      <alignment horizontal="center" vertical="center" wrapText="1"/>
      <protection locked="0"/>
    </xf>
    <xf numFmtId="10" fontId="0" fillId="10" borderId="9" xfId="0" applyNumberFormat="1" applyFont="1" applyFill="1" applyBorder="1" applyAlignment="1" applyProtection="1">
      <alignment horizontal="center" vertical="center" wrapText="1"/>
      <protection/>
    </xf>
    <xf numFmtId="0" fontId="0" fillId="10" borderId="10" xfId="0" applyFont="1" applyFill="1" applyBorder="1" applyAlignment="1" applyProtection="1">
      <alignment horizontal="center" vertical="center" wrapText="1"/>
      <protection/>
    </xf>
    <xf numFmtId="10" fontId="0" fillId="8" borderId="10" xfId="0" applyNumberFormat="1" applyFont="1" applyFill="1" applyBorder="1" applyAlignment="1" applyProtection="1">
      <alignment horizontal="center" vertical="center" wrapText="1"/>
      <protection/>
    </xf>
    <xf numFmtId="0" fontId="0" fillId="8" borderId="10" xfId="0" applyFont="1" applyFill="1" applyBorder="1" applyAlignment="1" applyProtection="1">
      <alignment horizontal="center" vertical="center" wrapText="1"/>
      <protection/>
    </xf>
    <xf numFmtId="9" fontId="0" fillId="8" borderId="10" xfId="0" applyNumberFormat="1" applyFont="1" applyFill="1" applyBorder="1" applyAlignment="1" applyProtection="1">
      <alignment horizontal="center" vertical="center" wrapText="1"/>
      <protection/>
    </xf>
    <xf numFmtId="0" fontId="0" fillId="8" borderId="33" xfId="0" applyFont="1" applyFill="1" applyBorder="1" applyAlignment="1" applyProtection="1">
      <alignment horizontal="center" vertical="center" wrapText="1"/>
      <protection/>
    </xf>
    <xf numFmtId="10" fontId="24" fillId="8" borderId="32" xfId="0" applyNumberFormat="1" applyFont="1" applyFill="1" applyBorder="1" applyAlignment="1" applyProtection="1">
      <alignment horizontal="center" vertical="center" wrapText="1"/>
      <protection locked="0"/>
    </xf>
    <xf numFmtId="10" fontId="24" fillId="8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10" borderId="9" xfId="0" applyFont="1" applyFill="1" applyBorder="1" applyAlignment="1" applyProtection="1">
      <alignment horizontal="center" vertical="center" wrapText="1"/>
      <protection/>
    </xf>
    <xf numFmtId="10" fontId="0" fillId="8" borderId="10" xfId="75" applyNumberFormat="1" applyFont="1" applyFill="1" applyBorder="1" applyAlignment="1" applyProtection="1">
      <alignment horizontal="center" vertical="center" wrapText="1"/>
      <protection/>
    </xf>
    <xf numFmtId="9" fontId="0" fillId="8" borderId="10" xfId="75" applyNumberFormat="1" applyFont="1" applyFill="1" applyBorder="1" applyAlignment="1" applyProtection="1">
      <alignment horizontal="center" vertical="center" wrapText="1"/>
      <protection/>
    </xf>
    <xf numFmtId="9" fontId="0" fillId="8" borderId="33" xfId="75" applyNumberFormat="1" applyFont="1" applyFill="1" applyBorder="1" applyAlignment="1" applyProtection="1">
      <alignment horizontal="center" vertical="center" wrapText="1"/>
      <protection/>
    </xf>
    <xf numFmtId="180" fontId="24" fillId="13" borderId="32" xfId="0" applyNumberFormat="1" applyFont="1" applyFill="1" applyBorder="1" applyAlignment="1" applyProtection="1">
      <alignment horizontal="center" vertical="center" wrapText="1"/>
      <protection locked="0"/>
    </xf>
    <xf numFmtId="180" fontId="24" fillId="13" borderId="33" xfId="0" applyNumberFormat="1" applyFont="1" applyFill="1" applyBorder="1" applyAlignment="1" applyProtection="1">
      <alignment horizontal="center" vertical="center" wrapText="1"/>
      <protection locked="0"/>
    </xf>
    <xf numFmtId="10" fontId="0" fillId="13" borderId="9" xfId="0" applyNumberFormat="1" applyFont="1" applyFill="1" applyBorder="1" applyAlignment="1" applyProtection="1">
      <alignment horizontal="center" vertical="center" wrapText="1"/>
      <protection/>
    </xf>
    <xf numFmtId="0" fontId="0" fillId="13" borderId="10" xfId="0" applyFont="1" applyFill="1" applyBorder="1" applyAlignment="1" applyProtection="1">
      <alignment horizontal="center" vertical="center" wrapText="1"/>
      <protection/>
    </xf>
    <xf numFmtId="10" fontId="0" fillId="13" borderId="10" xfId="0" applyNumberFormat="1" applyFont="1" applyFill="1" applyBorder="1" applyAlignment="1" applyProtection="1">
      <alignment horizontal="center" vertical="center" wrapText="1"/>
      <protection/>
    </xf>
    <xf numFmtId="9" fontId="0" fillId="13" borderId="10" xfId="0" applyNumberFormat="1" applyFont="1" applyFill="1" applyBorder="1" applyAlignment="1" applyProtection="1">
      <alignment horizontal="center" vertical="center" wrapText="1"/>
      <protection/>
    </xf>
    <xf numFmtId="0" fontId="0" fillId="13" borderId="33" xfId="0" applyFont="1" applyFill="1" applyBorder="1" applyAlignment="1" applyProtection="1">
      <alignment horizontal="center" vertical="center" wrapText="1"/>
      <protection/>
    </xf>
    <xf numFmtId="0" fontId="0" fillId="13" borderId="9" xfId="0" applyFont="1" applyFill="1" applyBorder="1" applyAlignment="1" applyProtection="1">
      <alignment horizontal="center" vertical="center" wrapText="1"/>
      <protection/>
    </xf>
    <xf numFmtId="10" fontId="0" fillId="13" borderId="10" xfId="75" applyNumberFormat="1" applyFont="1" applyFill="1" applyBorder="1" applyAlignment="1" applyProtection="1">
      <alignment horizontal="center" vertical="center" wrapText="1"/>
      <protection/>
    </xf>
    <xf numFmtId="10" fontId="0" fillId="13" borderId="33" xfId="75" applyNumberFormat="1" applyFont="1" applyFill="1" applyBorder="1" applyAlignment="1" applyProtection="1">
      <alignment horizontal="center" vertical="center" wrapText="1"/>
      <protection/>
    </xf>
    <xf numFmtId="180" fontId="24" fillId="5" borderId="54" xfId="0" applyNumberFormat="1" applyFont="1" applyFill="1" applyBorder="1" applyAlignment="1" applyProtection="1">
      <alignment horizontal="center" vertical="center" wrapText="1"/>
      <protection locked="0"/>
    </xf>
    <xf numFmtId="180" fontId="24" fillId="5" borderId="12" xfId="0" applyNumberFormat="1" applyFont="1" applyFill="1" applyBorder="1" applyAlignment="1" applyProtection="1">
      <alignment horizontal="center" vertical="center" wrapText="1"/>
      <protection locked="0"/>
    </xf>
    <xf numFmtId="10" fontId="0" fillId="11" borderId="53" xfId="0" applyNumberFormat="1" applyFont="1" applyFill="1" applyBorder="1" applyAlignment="1" applyProtection="1">
      <alignment horizontal="center" vertical="center" wrapText="1"/>
      <protection/>
    </xf>
    <xf numFmtId="10" fontId="0" fillId="11" borderId="55" xfId="0" applyNumberFormat="1" applyFont="1" applyFill="1" applyBorder="1" applyAlignment="1" applyProtection="1">
      <alignment horizontal="center" vertical="center" wrapText="1"/>
      <protection/>
    </xf>
    <xf numFmtId="10" fontId="0" fillId="11" borderId="9" xfId="0" applyNumberFormat="1" applyFont="1" applyFill="1" applyBorder="1" applyAlignment="1" applyProtection="1">
      <alignment horizontal="center" vertical="center" wrapText="1"/>
      <protection/>
    </xf>
    <xf numFmtId="9" fontId="0" fillId="11" borderId="53" xfId="0" applyNumberFormat="1" applyFont="1" applyFill="1" applyBorder="1" applyAlignment="1" applyProtection="1">
      <alignment horizontal="center" vertical="center" wrapText="1"/>
      <protection/>
    </xf>
    <xf numFmtId="9" fontId="0" fillId="11" borderId="55" xfId="0" applyNumberFormat="1" applyFont="1" applyFill="1" applyBorder="1" applyAlignment="1" applyProtection="1">
      <alignment horizontal="center" vertical="center" wrapText="1"/>
      <protection/>
    </xf>
    <xf numFmtId="9" fontId="0" fillId="11" borderId="12" xfId="0" applyNumberFormat="1" applyFont="1" applyFill="1" applyBorder="1" applyAlignment="1" applyProtection="1">
      <alignment horizontal="center" vertical="center" wrapText="1"/>
      <protection/>
    </xf>
    <xf numFmtId="0" fontId="89" fillId="49" borderId="34" xfId="0" applyFont="1" applyFill="1" applyBorder="1" applyAlignment="1" applyProtection="1">
      <alignment horizontal="center" vertical="center" wrapText="1"/>
      <protection locked="0"/>
    </xf>
    <xf numFmtId="0" fontId="89" fillId="49" borderId="35" xfId="0" applyFont="1" applyFill="1" applyBorder="1" applyAlignment="1" applyProtection="1">
      <alignment horizontal="center" vertical="center" wrapText="1"/>
      <protection locked="0"/>
    </xf>
    <xf numFmtId="0" fontId="0" fillId="11" borderId="32" xfId="0" applyFont="1" applyFill="1" applyBorder="1" applyAlignment="1" applyProtection="1">
      <alignment horizontal="center" wrapText="1"/>
      <protection locked="0"/>
    </xf>
    <xf numFmtId="0" fontId="0" fillId="11" borderId="10" xfId="0" applyFont="1" applyFill="1" applyBorder="1" applyAlignment="1" applyProtection="1">
      <alignment horizontal="center" wrapText="1"/>
      <protection locked="0"/>
    </xf>
    <xf numFmtId="0" fontId="0" fillId="11" borderId="33" xfId="0" applyFont="1" applyFill="1" applyBorder="1" applyAlignment="1" applyProtection="1">
      <alignment horizontal="center" wrapText="1"/>
      <protection locked="0"/>
    </xf>
    <xf numFmtId="9" fontId="0" fillId="10" borderId="15" xfId="0" applyNumberFormat="1" applyFont="1" applyFill="1" applyBorder="1" applyAlignment="1" applyProtection="1">
      <alignment horizontal="center" vertical="center" wrapText="1"/>
      <protection/>
    </xf>
    <xf numFmtId="0" fontId="0" fillId="10" borderId="16" xfId="0" applyFont="1" applyFill="1" applyBorder="1" applyAlignment="1" applyProtection="1">
      <alignment horizontal="center" vertical="center" wrapText="1"/>
      <protection/>
    </xf>
    <xf numFmtId="0" fontId="0" fillId="10" borderId="17" xfId="0" applyFont="1" applyFill="1" applyBorder="1" applyAlignment="1" applyProtection="1">
      <alignment horizontal="center" vertical="center" wrapText="1"/>
      <protection/>
    </xf>
    <xf numFmtId="1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9" fontId="0" fillId="10" borderId="24" xfId="0" applyNumberFormat="1" applyFont="1" applyFill="1" applyBorder="1" applyAlignment="1" applyProtection="1">
      <alignment horizontal="center" vertical="center" wrapText="1"/>
      <protection/>
    </xf>
    <xf numFmtId="9" fontId="0" fillId="10" borderId="18" xfId="0" applyNumberFormat="1" applyFont="1" applyFill="1" applyBorder="1" applyAlignment="1" applyProtection="1">
      <alignment horizontal="center" vertical="center" wrapText="1"/>
      <protection/>
    </xf>
    <xf numFmtId="9" fontId="0" fillId="10" borderId="56" xfId="0" applyNumberFormat="1" applyFont="1" applyFill="1" applyBorder="1" applyAlignment="1" applyProtection="1">
      <alignment horizontal="center" vertical="center" wrapText="1"/>
      <protection/>
    </xf>
    <xf numFmtId="9" fontId="0" fillId="0" borderId="32" xfId="0" applyNumberFormat="1" applyFont="1" applyFill="1" applyBorder="1" applyAlignment="1" applyProtection="1">
      <alignment horizontal="center" vertical="center" wrapText="1"/>
      <protection/>
    </xf>
    <xf numFmtId="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10" borderId="37" xfId="0" applyFont="1" applyFill="1" applyBorder="1" applyAlignment="1" applyProtection="1">
      <alignment horizontal="center" vertical="center" wrapText="1"/>
      <protection/>
    </xf>
    <xf numFmtId="0" fontId="0" fillId="10" borderId="57" xfId="0" applyFont="1" applyFill="1" applyBorder="1" applyAlignment="1" applyProtection="1">
      <alignment horizontal="center" vertical="center" wrapText="1"/>
      <protection/>
    </xf>
    <xf numFmtId="0" fontId="0" fillId="10" borderId="45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24" fillId="38" borderId="54" xfId="64" applyFont="1" applyFill="1" applyBorder="1" applyAlignment="1" applyProtection="1">
      <alignment horizontal="center" vertical="center" wrapText="1"/>
      <protection locked="0"/>
    </xf>
    <xf numFmtId="0" fontId="24" fillId="38" borderId="12" xfId="64" applyFont="1" applyFill="1" applyBorder="1" applyAlignment="1" applyProtection="1">
      <alignment horizontal="center" vertical="center" wrapText="1"/>
      <protection locked="0"/>
    </xf>
    <xf numFmtId="0" fontId="0" fillId="10" borderId="53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76" fillId="39" borderId="32" xfId="0" applyFont="1" applyFill="1" applyBorder="1" applyAlignment="1" applyProtection="1">
      <alignment horizontal="center" vertical="center" wrapText="1"/>
      <protection locked="0"/>
    </xf>
    <xf numFmtId="0" fontId="76" fillId="39" borderId="33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0" fontId="8" fillId="33" borderId="0" xfId="64" applyFont="1" applyFill="1" applyAlignment="1">
      <alignment horizontal="center"/>
      <protection/>
    </xf>
    <xf numFmtId="0" fontId="3" fillId="38" borderId="50" xfId="64" applyFont="1" applyFill="1" applyBorder="1" applyAlignment="1">
      <alignment horizontal="center" vertical="center" wrapText="1"/>
      <protection/>
    </xf>
    <xf numFmtId="0" fontId="3" fillId="38" borderId="52" xfId="64" applyFont="1" applyFill="1" applyBorder="1" applyAlignment="1">
      <alignment horizontal="center" vertical="center" wrapText="1"/>
      <protection/>
    </xf>
    <xf numFmtId="0" fontId="3" fillId="0" borderId="58" xfId="64" applyFont="1" applyFill="1" applyBorder="1" applyAlignment="1">
      <alignment horizontal="center" vertical="center" wrapText="1"/>
      <protection/>
    </xf>
    <xf numFmtId="0" fontId="3" fillId="0" borderId="59" xfId="64" applyFont="1" applyFill="1" applyBorder="1" applyAlignment="1">
      <alignment horizontal="center" vertical="center" wrapText="1"/>
      <protection/>
    </xf>
    <xf numFmtId="0" fontId="12" fillId="0" borderId="47" xfId="64" applyFont="1" applyFill="1" applyBorder="1" applyAlignment="1">
      <alignment horizontal="center" vertical="center" wrapText="1"/>
      <protection/>
    </xf>
    <xf numFmtId="0" fontId="12" fillId="0" borderId="60" xfId="64" applyFont="1" applyFill="1" applyBorder="1" applyAlignment="1">
      <alignment horizontal="center" vertical="center" wrapText="1"/>
      <protection/>
    </xf>
    <xf numFmtId="43" fontId="3" fillId="38" borderId="32" xfId="55" applyFont="1" applyFill="1" applyBorder="1" applyAlignment="1">
      <alignment horizontal="center" vertical="center" wrapText="1"/>
    </xf>
    <xf numFmtId="43" fontId="3" fillId="38" borderId="10" xfId="55" applyFont="1" applyFill="1" applyBorder="1" applyAlignment="1">
      <alignment horizontal="center" vertical="center" wrapText="1"/>
    </xf>
    <xf numFmtId="43" fontId="3" fillId="38" borderId="33" xfId="55" applyFont="1" applyFill="1" applyBorder="1" applyAlignment="1">
      <alignment horizontal="center" vertical="center" wrapText="1"/>
    </xf>
    <xf numFmtId="43" fontId="3" fillId="38" borderId="39" xfId="55" applyFont="1" applyFill="1" applyBorder="1" applyAlignment="1">
      <alignment horizontal="center" vertical="center" wrapText="1"/>
    </xf>
    <xf numFmtId="43" fontId="0" fillId="0" borderId="42" xfId="55" applyFont="1" applyBorder="1" applyAlignment="1">
      <alignment/>
    </xf>
    <xf numFmtId="43" fontId="0" fillId="0" borderId="12" xfId="55" applyFont="1" applyBorder="1" applyAlignment="1">
      <alignment/>
    </xf>
    <xf numFmtId="43" fontId="0" fillId="0" borderId="13" xfId="55" applyFont="1" applyBorder="1" applyAlignment="1">
      <alignment/>
    </xf>
    <xf numFmtId="43" fontId="3" fillId="38" borderId="54" xfId="55" applyFont="1" applyFill="1" applyBorder="1" applyAlignment="1">
      <alignment horizontal="center" vertical="center" wrapText="1"/>
    </xf>
    <xf numFmtId="43" fontId="3" fillId="38" borderId="55" xfId="55" applyFont="1" applyFill="1" applyBorder="1" applyAlignment="1">
      <alignment horizontal="center" vertical="center" wrapText="1"/>
    </xf>
    <xf numFmtId="43" fontId="3" fillId="38" borderId="12" xfId="55" applyFont="1" applyFill="1" applyBorder="1" applyAlignment="1">
      <alignment horizontal="center" vertical="center" wrapText="1"/>
    </xf>
    <xf numFmtId="43" fontId="3" fillId="38" borderId="41" xfId="55" applyFont="1" applyFill="1" applyBorder="1" applyAlignment="1">
      <alignment horizontal="center" vertical="center" wrapText="1"/>
    </xf>
    <xf numFmtId="43" fontId="0" fillId="0" borderId="43" xfId="55" applyFont="1" applyBorder="1" applyAlignment="1">
      <alignment/>
    </xf>
    <xf numFmtId="43" fontId="0" fillId="0" borderId="11" xfId="55" applyFont="1" applyBorder="1" applyAlignment="1">
      <alignment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4" xfId="51"/>
    <cellStyle name="Millares 14 2" xfId="52"/>
    <cellStyle name="Millares 2" xfId="53"/>
    <cellStyle name="Millares 2 2" xfId="54"/>
    <cellStyle name="Millares 3" xfId="55"/>
    <cellStyle name="Millares 3 2" xfId="56"/>
    <cellStyle name="Millares 4" xfId="57"/>
    <cellStyle name="Millares 4 2" xfId="58"/>
    <cellStyle name="Millares 5" xfId="59"/>
    <cellStyle name="Currency" xfId="60"/>
    <cellStyle name="Currency [0]" xfId="61"/>
    <cellStyle name="Moneda 2" xfId="62"/>
    <cellStyle name="Neutral" xfId="63"/>
    <cellStyle name="Normal 2" xfId="64"/>
    <cellStyle name="Normal 2 2" xfId="65"/>
    <cellStyle name="Normal 3" xfId="66"/>
    <cellStyle name="Normal 3 2" xfId="67"/>
    <cellStyle name="Normal 3 5" xfId="68"/>
    <cellStyle name="Normal 4" xfId="69"/>
    <cellStyle name="Normal 5" xfId="70"/>
    <cellStyle name="Normal 6" xfId="71"/>
    <cellStyle name="Normal 7" xfId="72"/>
    <cellStyle name="Normal 8" xfId="73"/>
    <cellStyle name="Notas" xfId="74"/>
    <cellStyle name="Percent" xfId="75"/>
    <cellStyle name="Porcentaje 2" xfId="76"/>
    <cellStyle name="Porcentual 2" xfId="77"/>
    <cellStyle name="Salida" xfId="78"/>
    <cellStyle name="TableStyleLight1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tabSelected="1" zoomScale="30" zoomScaleNormal="30" zoomScaleSheetLayoutView="100" workbookViewId="0" topLeftCell="A28">
      <selection activeCell="Q28" sqref="Q28:Q42"/>
    </sheetView>
  </sheetViews>
  <sheetFormatPr defaultColWidth="11.421875" defaultRowHeight="15"/>
  <cols>
    <col min="1" max="1" width="8.421875" style="35" customWidth="1"/>
    <col min="2" max="2" width="32.140625" style="35" customWidth="1"/>
    <col min="3" max="3" width="15.00390625" style="35" customWidth="1"/>
    <col min="4" max="4" width="22.28125" style="35" customWidth="1"/>
    <col min="5" max="5" width="15.00390625" style="35" customWidth="1"/>
    <col min="6" max="6" width="29.140625" style="35" customWidth="1"/>
    <col min="7" max="7" width="15.00390625" style="35" customWidth="1"/>
    <col min="8" max="8" width="143.8515625" style="35" customWidth="1"/>
    <col min="9" max="9" width="22.28125" style="35" customWidth="1"/>
    <col min="10" max="10" width="68.140625" style="35" customWidth="1"/>
    <col min="11" max="11" width="75.00390625" style="35" customWidth="1"/>
    <col min="12" max="12" width="44.28125" style="35" customWidth="1"/>
    <col min="13" max="13" width="76.28125" style="35" customWidth="1"/>
    <col min="14" max="16" width="88.00390625" style="35" customWidth="1"/>
    <col min="17" max="17" width="110.140625" style="35" customWidth="1"/>
    <col min="18" max="18" width="44.28125" style="35" customWidth="1"/>
    <col min="19" max="19" width="84.57421875" style="35" hidden="1" customWidth="1"/>
    <col min="20" max="20" width="44.28125" style="35" hidden="1" customWidth="1"/>
    <col min="21" max="21" width="84.140625" style="35" hidden="1" customWidth="1"/>
    <col min="22" max="22" width="44.28125" style="35" hidden="1" customWidth="1"/>
    <col min="23" max="23" width="66.421875" style="35" hidden="1" customWidth="1"/>
    <col min="24" max="24" width="30.8515625" style="35" hidden="1" customWidth="1"/>
    <col min="25" max="25" width="61.140625" style="35" hidden="1" customWidth="1"/>
    <col min="26" max="26" width="44.28125" style="35" hidden="1" customWidth="1"/>
    <col min="27" max="27" width="38.28125" style="35" hidden="1" customWidth="1"/>
    <col min="28" max="28" width="44.28125" style="35" hidden="1" customWidth="1"/>
    <col min="29" max="29" width="66.421875" style="35" hidden="1" customWidth="1"/>
    <col min="30" max="30" width="44.28125" style="35" hidden="1" customWidth="1"/>
    <col min="31" max="31" width="97.140625" style="35" hidden="1" customWidth="1"/>
    <col min="32" max="32" width="44.28125" style="35" hidden="1" customWidth="1"/>
    <col min="33" max="33" width="119.421875" style="36" customWidth="1"/>
    <col min="34" max="34" width="22.28125" style="31" customWidth="1"/>
    <col min="35" max="35" width="28.7109375" style="37" customWidth="1"/>
    <col min="36" max="36" width="37.00390625" style="37" customWidth="1"/>
    <col min="37" max="39" width="138.57421875" style="38" customWidth="1"/>
    <col min="40" max="40" width="104.7109375" style="38" customWidth="1"/>
    <col min="41" max="41" width="48.7109375" style="39" customWidth="1"/>
    <col min="42" max="42" width="74.57421875" style="35" customWidth="1"/>
    <col min="43" max="43" width="55.57421875" style="35" customWidth="1"/>
    <col min="44" max="44" width="66.28125" style="36" customWidth="1"/>
    <col min="45" max="45" width="36.421875" style="31" customWidth="1"/>
    <col min="46" max="46" width="25.7109375" style="31" customWidth="1"/>
    <col min="47" max="47" width="38.28125" style="36" customWidth="1"/>
    <col min="48" max="48" width="71.57421875" style="40" customWidth="1"/>
    <col min="49" max="49" width="107.57421875" style="32" customWidth="1"/>
    <col min="50" max="50" width="108.00390625" style="32" hidden="1" customWidth="1"/>
    <col min="51" max="51" width="87.140625" style="41" hidden="1" customWidth="1"/>
    <col min="52" max="52" width="113.140625" style="41" hidden="1" customWidth="1"/>
    <col min="53" max="53" width="83.7109375" style="41" hidden="1" customWidth="1"/>
    <col min="54" max="54" width="97.140625" style="42" hidden="1" customWidth="1"/>
    <col min="55" max="55" width="104.8515625" style="35" hidden="1" customWidth="1"/>
    <col min="56" max="56" width="82.00390625" style="35" hidden="1" customWidth="1"/>
    <col min="57" max="57" width="104.00390625" style="35" hidden="1" customWidth="1"/>
    <col min="58" max="58" width="102.28125" style="35" hidden="1" customWidth="1"/>
    <col min="59" max="59" width="89.28125" style="35" hidden="1" customWidth="1"/>
    <col min="60" max="60" width="95.421875" style="35" hidden="1" customWidth="1"/>
    <col min="61" max="61" width="68.140625" style="35" hidden="1" customWidth="1"/>
    <col min="62" max="62" width="57.7109375" style="43" hidden="1" customWidth="1"/>
    <col min="63" max="63" width="92.7109375" style="43" hidden="1" customWidth="1"/>
    <col min="64" max="64" width="79.8515625" style="43" hidden="1" customWidth="1"/>
    <col min="65" max="65" width="95.8515625" style="43" hidden="1" customWidth="1"/>
    <col min="66" max="66" width="73.28125" style="43" hidden="1" customWidth="1"/>
    <col min="67" max="67" width="57.7109375" style="43" hidden="1" customWidth="1"/>
    <col min="68" max="68" width="93.28125" style="43" hidden="1" customWidth="1"/>
    <col min="69" max="69" width="80.28125" style="43" hidden="1" customWidth="1"/>
    <col min="70" max="70" width="94.140625" style="43" hidden="1" customWidth="1"/>
    <col min="71" max="71" width="89.7109375" style="43" hidden="1" customWidth="1"/>
    <col min="72" max="72" width="79.00390625" style="43" hidden="1" customWidth="1"/>
    <col min="73" max="73" width="91.00390625" style="43" hidden="1" customWidth="1"/>
    <col min="74" max="74" width="78.421875" style="43" hidden="1" customWidth="1"/>
    <col min="75" max="75" width="67.7109375" style="43" hidden="1" customWidth="1"/>
    <col min="76" max="76" width="68.140625" style="43" hidden="1" customWidth="1"/>
    <col min="77" max="77" width="102.28125" style="43" hidden="1" customWidth="1"/>
    <col min="78" max="78" width="93.7109375" style="43" hidden="1" customWidth="1"/>
    <col min="79" max="79" width="80.7109375" style="43" hidden="1" customWidth="1"/>
    <col min="80" max="80" width="109.28125" style="43" hidden="1" customWidth="1"/>
    <col min="81" max="81" width="109.7109375" style="43" hidden="1" customWidth="1"/>
    <col min="82" max="82" width="115.28125" style="43" hidden="1" customWidth="1"/>
    <col min="83" max="83" width="106.57421875" style="43" hidden="1" customWidth="1"/>
    <col min="84" max="84" width="93.7109375" style="43" hidden="1" customWidth="1"/>
    <col min="85" max="85" width="67.7109375" style="43" hidden="1" customWidth="1"/>
    <col min="86" max="86" width="68.140625" style="43" hidden="1" customWidth="1"/>
    <col min="87" max="87" width="79.00390625" style="43" hidden="1" customWidth="1"/>
    <col min="88" max="88" width="55.57421875" style="43" hidden="1" customWidth="1"/>
    <col min="89" max="89" width="90.140625" style="43" hidden="1" customWidth="1"/>
    <col min="90" max="90" width="106.57421875" style="43" hidden="1" customWidth="1"/>
    <col min="91" max="91" width="107.00390625" style="43" hidden="1" customWidth="1"/>
    <col min="92" max="92" width="79.00390625" style="43" hidden="1" customWidth="1"/>
    <col min="93" max="93" width="108.8515625" style="43" hidden="1" customWidth="1"/>
    <col min="94" max="94" width="88.8515625" style="43" hidden="1" customWidth="1"/>
    <col min="95" max="95" width="77.421875" style="43" hidden="1" customWidth="1"/>
    <col min="96" max="96" width="109.28125" style="43" hidden="1" customWidth="1"/>
    <col min="97" max="97" width="62.8515625" style="43" hidden="1" customWidth="1"/>
    <col min="98" max="98" width="76.57421875" style="43" hidden="1" customWidth="1"/>
    <col min="99" max="99" width="170.28125" style="43" hidden="1" customWidth="1"/>
    <col min="100" max="100" width="121.8515625" style="35" customWidth="1"/>
    <col min="101" max="101" width="17.421875" style="35" customWidth="1"/>
    <col min="102" max="102" width="22.421875" style="35" customWidth="1"/>
    <col min="103" max="103" width="13.421875" style="35" customWidth="1"/>
    <col min="104" max="104" width="17.57421875" style="35" customWidth="1"/>
    <col min="105" max="16384" width="9.140625" style="35" customWidth="1"/>
  </cols>
  <sheetData>
    <row r="1" spans="1:100" ht="18" customHeight="1">
      <c r="A1" s="263"/>
      <c r="B1" s="429" t="s">
        <v>0</v>
      </c>
      <c r="C1" s="430"/>
      <c r="D1" s="431"/>
      <c r="E1" s="429" t="s">
        <v>1</v>
      </c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9"/>
      <c r="AW1" s="439"/>
      <c r="AX1" s="439"/>
      <c r="AY1" s="430"/>
      <c r="AZ1" s="430"/>
      <c r="BA1" s="430"/>
      <c r="BB1" s="430"/>
      <c r="BC1" s="430"/>
      <c r="BD1" s="430"/>
      <c r="BE1" s="430"/>
      <c r="BF1" s="430"/>
      <c r="BG1" s="430"/>
      <c r="BH1" s="430"/>
      <c r="BI1" s="430"/>
      <c r="BJ1" s="430"/>
      <c r="BK1" s="430"/>
      <c r="BL1" s="430"/>
      <c r="BM1" s="430"/>
      <c r="BN1" s="430"/>
      <c r="BO1" s="430"/>
      <c r="BP1" s="430"/>
      <c r="BQ1" s="430"/>
      <c r="BR1" s="430"/>
      <c r="BS1" s="430"/>
      <c r="BT1" s="430"/>
      <c r="BU1" s="430"/>
      <c r="BV1" s="430"/>
      <c r="BW1" s="430"/>
      <c r="BX1" s="430"/>
      <c r="BY1" s="430"/>
      <c r="BZ1" s="430"/>
      <c r="CA1" s="430"/>
      <c r="CB1" s="430"/>
      <c r="CC1" s="430"/>
      <c r="CD1" s="430"/>
      <c r="CE1" s="430"/>
      <c r="CF1" s="430"/>
      <c r="CG1" s="430"/>
      <c r="CH1" s="430"/>
      <c r="CI1" s="430"/>
      <c r="CJ1" s="430"/>
      <c r="CK1" s="430"/>
      <c r="CL1" s="430"/>
      <c r="CM1" s="430"/>
      <c r="CN1" s="430"/>
      <c r="CO1" s="430"/>
      <c r="CP1" s="201" t="s">
        <v>2</v>
      </c>
      <c r="CQ1" s="202" t="s">
        <v>3</v>
      </c>
      <c r="CR1" s="447"/>
      <c r="CS1" s="448"/>
      <c r="CT1" s="449"/>
      <c r="CU1" s="201" t="s">
        <v>2</v>
      </c>
      <c r="CV1" s="202" t="s">
        <v>3</v>
      </c>
    </row>
    <row r="2" spans="1:166" ht="51.75" customHeight="1">
      <c r="A2" s="263"/>
      <c r="B2" s="432"/>
      <c r="C2" s="433"/>
      <c r="D2" s="434"/>
      <c r="E2" s="435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36"/>
      <c r="AN2" s="436"/>
      <c r="AO2" s="436"/>
      <c r="AP2" s="436"/>
      <c r="AQ2" s="436"/>
      <c r="AR2" s="436"/>
      <c r="AS2" s="436"/>
      <c r="AT2" s="436"/>
      <c r="AU2" s="436"/>
      <c r="AV2" s="440"/>
      <c r="AW2" s="440"/>
      <c r="AX2" s="440"/>
      <c r="AY2" s="436"/>
      <c r="AZ2" s="436"/>
      <c r="BA2" s="436"/>
      <c r="BB2" s="436"/>
      <c r="BC2" s="436"/>
      <c r="BD2" s="436"/>
      <c r="BE2" s="436"/>
      <c r="BF2" s="436"/>
      <c r="BG2" s="436"/>
      <c r="BH2" s="436"/>
      <c r="BI2" s="436"/>
      <c r="BJ2" s="436"/>
      <c r="BK2" s="436"/>
      <c r="BL2" s="436"/>
      <c r="BM2" s="436"/>
      <c r="BN2" s="436"/>
      <c r="BO2" s="436"/>
      <c r="BP2" s="436"/>
      <c r="BQ2" s="436"/>
      <c r="BR2" s="436"/>
      <c r="BS2" s="436"/>
      <c r="BT2" s="436"/>
      <c r="BU2" s="436"/>
      <c r="BV2" s="436"/>
      <c r="BW2" s="436"/>
      <c r="BX2" s="436"/>
      <c r="BY2" s="436"/>
      <c r="BZ2" s="436"/>
      <c r="CA2" s="436"/>
      <c r="CB2" s="436"/>
      <c r="CC2" s="436"/>
      <c r="CD2" s="436"/>
      <c r="CE2" s="436"/>
      <c r="CF2" s="436"/>
      <c r="CG2" s="436"/>
      <c r="CH2" s="436"/>
      <c r="CI2" s="436"/>
      <c r="CJ2" s="436"/>
      <c r="CK2" s="436"/>
      <c r="CL2" s="436"/>
      <c r="CM2" s="436"/>
      <c r="CN2" s="436"/>
      <c r="CO2" s="436"/>
      <c r="CP2" s="201" t="s">
        <v>4</v>
      </c>
      <c r="CQ2" s="202">
        <v>0</v>
      </c>
      <c r="CR2" s="450"/>
      <c r="CS2" s="451"/>
      <c r="CT2" s="452"/>
      <c r="CU2" s="201" t="s">
        <v>4</v>
      </c>
      <c r="CV2" s="202">
        <v>0</v>
      </c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</row>
    <row r="3" spans="1:166" ht="15" customHeight="1">
      <c r="A3" s="263"/>
      <c r="B3" s="432"/>
      <c r="C3" s="433"/>
      <c r="D3" s="434"/>
      <c r="E3" s="429" t="s">
        <v>5</v>
      </c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9"/>
      <c r="AW3" s="439"/>
      <c r="AX3" s="439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  <c r="CB3" s="430"/>
      <c r="CC3" s="430"/>
      <c r="CD3" s="430"/>
      <c r="CE3" s="430"/>
      <c r="CF3" s="430"/>
      <c r="CG3" s="430"/>
      <c r="CH3" s="430"/>
      <c r="CI3" s="430"/>
      <c r="CJ3" s="430"/>
      <c r="CK3" s="430"/>
      <c r="CL3" s="430"/>
      <c r="CM3" s="430"/>
      <c r="CN3" s="430"/>
      <c r="CO3" s="430"/>
      <c r="CP3" s="438" t="s">
        <v>6</v>
      </c>
      <c r="CQ3" s="438"/>
      <c r="CR3" s="438"/>
      <c r="CS3" s="438"/>
      <c r="CT3" s="438"/>
      <c r="CU3" s="438"/>
      <c r="CV3" s="438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</row>
    <row r="4" spans="1:166" s="30" customFormat="1" ht="19.5" customHeight="1">
      <c r="A4" s="263"/>
      <c r="B4" s="435"/>
      <c r="C4" s="436"/>
      <c r="D4" s="437"/>
      <c r="E4" s="435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436"/>
      <c r="AH4" s="436"/>
      <c r="AI4" s="436"/>
      <c r="AJ4" s="436"/>
      <c r="AK4" s="436"/>
      <c r="AL4" s="436"/>
      <c r="AM4" s="436"/>
      <c r="AN4" s="436"/>
      <c r="AO4" s="436"/>
      <c r="AP4" s="436"/>
      <c r="AQ4" s="436"/>
      <c r="AR4" s="436"/>
      <c r="AS4" s="436"/>
      <c r="AT4" s="436"/>
      <c r="AU4" s="436"/>
      <c r="AV4" s="440"/>
      <c r="AW4" s="440"/>
      <c r="AX4" s="440"/>
      <c r="AY4" s="436"/>
      <c r="AZ4" s="436"/>
      <c r="BA4" s="436"/>
      <c r="BB4" s="436"/>
      <c r="BC4" s="436"/>
      <c r="BD4" s="436"/>
      <c r="BE4" s="436"/>
      <c r="BF4" s="436"/>
      <c r="BG4" s="436"/>
      <c r="BH4" s="436"/>
      <c r="BI4" s="436"/>
      <c r="BJ4" s="436"/>
      <c r="BK4" s="436"/>
      <c r="BL4" s="436"/>
      <c r="BM4" s="436"/>
      <c r="BN4" s="436"/>
      <c r="BO4" s="436"/>
      <c r="BP4" s="436"/>
      <c r="BQ4" s="436"/>
      <c r="BR4" s="436"/>
      <c r="BS4" s="436"/>
      <c r="BT4" s="436"/>
      <c r="BU4" s="436"/>
      <c r="BV4" s="436"/>
      <c r="BW4" s="436"/>
      <c r="BX4" s="436"/>
      <c r="BY4" s="436"/>
      <c r="BZ4" s="436"/>
      <c r="CA4" s="436"/>
      <c r="CB4" s="436"/>
      <c r="CC4" s="436"/>
      <c r="CD4" s="436"/>
      <c r="CE4" s="436"/>
      <c r="CF4" s="436"/>
      <c r="CG4" s="436"/>
      <c r="CH4" s="436"/>
      <c r="CI4" s="436"/>
      <c r="CJ4" s="436"/>
      <c r="CK4" s="436"/>
      <c r="CL4" s="436"/>
      <c r="CM4" s="436"/>
      <c r="CN4" s="436"/>
      <c r="CO4" s="436"/>
      <c r="CP4" s="438"/>
      <c r="CQ4" s="438"/>
      <c r="CR4" s="438"/>
      <c r="CS4" s="438"/>
      <c r="CT4" s="438"/>
      <c r="CU4" s="438"/>
      <c r="CV4" s="438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  <c r="DU4" s="205"/>
      <c r="DV4" s="205"/>
      <c r="DW4" s="205"/>
      <c r="DX4" s="205"/>
      <c r="DY4" s="205"/>
      <c r="DZ4" s="205"/>
      <c r="EA4" s="205"/>
      <c r="EB4" s="205"/>
      <c r="EC4" s="205"/>
      <c r="ED4" s="205"/>
      <c r="EE4" s="205"/>
      <c r="EF4" s="205"/>
      <c r="EG4" s="205"/>
      <c r="EH4" s="205"/>
      <c r="EI4" s="205"/>
      <c r="EJ4" s="205"/>
      <c r="EK4" s="205"/>
      <c r="EL4" s="205"/>
      <c r="EM4" s="205"/>
      <c r="EN4" s="205"/>
      <c r="EO4" s="205"/>
      <c r="EP4" s="205"/>
      <c r="EQ4" s="205"/>
      <c r="ER4" s="205"/>
      <c r="ES4" s="205"/>
      <c r="ET4" s="205"/>
      <c r="EU4" s="205"/>
      <c r="EV4" s="205"/>
      <c r="EW4" s="205"/>
      <c r="EX4" s="205"/>
      <c r="EY4" s="205"/>
      <c r="EZ4" s="205"/>
      <c r="FA4" s="205"/>
      <c r="FB4" s="205"/>
      <c r="FC4" s="205"/>
      <c r="FD4" s="205"/>
      <c r="FE4" s="205"/>
      <c r="FF4" s="205"/>
      <c r="FG4" s="205"/>
      <c r="FH4" s="205"/>
      <c r="FI4" s="205"/>
      <c r="FJ4" s="205"/>
    </row>
    <row r="5" spans="1:166" s="30" customFormat="1" ht="26.25">
      <c r="A5" s="263"/>
      <c r="B5" s="250" t="s">
        <v>7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1"/>
      <c r="AW5" s="251"/>
      <c r="AX5" s="251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44"/>
      <c r="CJ5" s="44"/>
      <c r="CK5" s="44"/>
      <c r="CL5" s="44"/>
      <c r="CM5" s="44"/>
      <c r="CN5" s="44"/>
      <c r="CO5" s="44"/>
      <c r="CP5" s="441"/>
      <c r="CQ5" s="442"/>
      <c r="CR5" s="442"/>
      <c r="CS5" s="442"/>
      <c r="CT5" s="442"/>
      <c r="CU5" s="442"/>
      <c r="CV5" s="443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205"/>
      <c r="DS5" s="205"/>
      <c r="DT5" s="205"/>
      <c r="DU5" s="205"/>
      <c r="DV5" s="205"/>
      <c r="DW5" s="205"/>
      <c r="DX5" s="205"/>
      <c r="DY5" s="205"/>
      <c r="DZ5" s="205"/>
      <c r="EA5" s="205"/>
      <c r="EB5" s="205"/>
      <c r="EC5" s="205"/>
      <c r="ED5" s="205"/>
      <c r="EE5" s="205"/>
      <c r="EF5" s="205"/>
      <c r="EG5" s="205"/>
      <c r="EH5" s="205"/>
      <c r="EI5" s="205"/>
      <c r="EJ5" s="205"/>
      <c r="EK5" s="205"/>
      <c r="EL5" s="205"/>
      <c r="EM5" s="205"/>
      <c r="EN5" s="205"/>
      <c r="EO5" s="205"/>
      <c r="EP5" s="205"/>
      <c r="EQ5" s="205"/>
      <c r="ER5" s="205"/>
      <c r="ES5" s="205"/>
      <c r="ET5" s="205"/>
      <c r="EU5" s="205"/>
      <c r="EV5" s="205"/>
      <c r="EW5" s="205"/>
      <c r="EX5" s="205"/>
      <c r="EY5" s="205"/>
      <c r="EZ5" s="205"/>
      <c r="FA5" s="205"/>
      <c r="FB5" s="205"/>
      <c r="FC5" s="205"/>
      <c r="FD5" s="205"/>
      <c r="FE5" s="205"/>
      <c r="FF5" s="205"/>
      <c r="FG5" s="205"/>
      <c r="FH5" s="205"/>
      <c r="FI5" s="205"/>
      <c r="FJ5" s="205"/>
    </row>
    <row r="6" spans="1:166" s="30" customFormat="1" ht="26.25">
      <c r="A6" s="263"/>
      <c r="B6" s="250" t="s">
        <v>8</v>
      </c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1"/>
      <c r="AW6" s="251"/>
      <c r="AX6" s="251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44"/>
      <c r="CJ6" s="44"/>
      <c r="CK6" s="44"/>
      <c r="CL6" s="44"/>
      <c r="CM6" s="44"/>
      <c r="CN6" s="44"/>
      <c r="CO6" s="44"/>
      <c r="CP6" s="444"/>
      <c r="CQ6" s="445"/>
      <c r="CR6" s="445"/>
      <c r="CS6" s="445"/>
      <c r="CT6" s="445"/>
      <c r="CU6" s="445"/>
      <c r="CV6" s="446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5"/>
      <c r="DP6" s="205"/>
      <c r="DQ6" s="205"/>
      <c r="DR6" s="205"/>
      <c r="DS6" s="205"/>
      <c r="DT6" s="205"/>
      <c r="DU6" s="205"/>
      <c r="DV6" s="205"/>
      <c r="DW6" s="205"/>
      <c r="DX6" s="205"/>
      <c r="DY6" s="205"/>
      <c r="DZ6" s="205"/>
      <c r="EA6" s="205"/>
      <c r="EB6" s="205"/>
      <c r="EC6" s="205"/>
      <c r="ED6" s="205"/>
      <c r="EE6" s="205"/>
      <c r="EF6" s="205"/>
      <c r="EG6" s="205"/>
      <c r="EH6" s="205"/>
      <c r="EI6" s="205"/>
      <c r="EJ6" s="205"/>
      <c r="EK6" s="205"/>
      <c r="EL6" s="205"/>
      <c r="EM6" s="205"/>
      <c r="EN6" s="205"/>
      <c r="EO6" s="205"/>
      <c r="EP6" s="205"/>
      <c r="EQ6" s="205"/>
      <c r="ER6" s="205"/>
      <c r="ES6" s="205"/>
      <c r="ET6" s="205"/>
      <c r="EU6" s="205"/>
      <c r="EV6" s="205"/>
      <c r="EW6" s="205"/>
      <c r="EX6" s="205"/>
      <c r="EY6" s="205"/>
      <c r="EZ6" s="205"/>
      <c r="FA6" s="205"/>
      <c r="FB6" s="205"/>
      <c r="FC6" s="205"/>
      <c r="FD6" s="205"/>
      <c r="FE6" s="205"/>
      <c r="FF6" s="205"/>
      <c r="FG6" s="205"/>
      <c r="FH6" s="205"/>
      <c r="FI6" s="205"/>
      <c r="FJ6" s="205"/>
    </row>
    <row r="7" spans="1:256" s="30" customFormat="1" ht="26.25">
      <c r="A7" s="263"/>
      <c r="B7" s="252" t="s">
        <v>9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3"/>
      <c r="AW7" s="253"/>
      <c r="AX7" s="253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44"/>
      <c r="CJ7" s="44"/>
      <c r="CK7" s="44"/>
      <c r="CL7" s="44"/>
      <c r="CM7" s="44"/>
      <c r="CN7" s="44"/>
      <c r="CO7" s="44"/>
      <c r="CP7" s="444"/>
      <c r="CQ7" s="445"/>
      <c r="CR7" s="445"/>
      <c r="CS7" s="445"/>
      <c r="CT7" s="445"/>
      <c r="CU7" s="445"/>
      <c r="CV7" s="446"/>
      <c r="CW7" s="205"/>
      <c r="CX7" s="205"/>
      <c r="CY7" s="205"/>
      <c r="CZ7" s="205"/>
      <c r="DA7" s="205"/>
      <c r="DB7" s="205"/>
      <c r="DC7" s="205"/>
      <c r="DD7" s="205"/>
      <c r="DE7" s="205"/>
      <c r="DF7" s="205"/>
      <c r="DG7" s="205"/>
      <c r="DH7" s="205"/>
      <c r="DI7" s="205"/>
      <c r="DJ7" s="205"/>
      <c r="DK7" s="205"/>
      <c r="DL7" s="205"/>
      <c r="DM7" s="205"/>
      <c r="DN7" s="205"/>
      <c r="DO7" s="205"/>
      <c r="DP7" s="205"/>
      <c r="DQ7" s="205"/>
      <c r="DR7" s="205"/>
      <c r="DS7" s="205"/>
      <c r="DT7" s="205"/>
      <c r="DU7" s="205"/>
      <c r="DV7" s="205"/>
      <c r="DW7" s="205"/>
      <c r="DX7" s="205"/>
      <c r="DY7" s="205"/>
      <c r="DZ7" s="205"/>
      <c r="EA7" s="205"/>
      <c r="EB7" s="205"/>
      <c r="EC7" s="205"/>
      <c r="ED7" s="205"/>
      <c r="EE7" s="205"/>
      <c r="EF7" s="205"/>
      <c r="EG7" s="205"/>
      <c r="EH7" s="205"/>
      <c r="EI7" s="205"/>
      <c r="EJ7" s="205"/>
      <c r="EK7" s="205"/>
      <c r="EL7" s="205"/>
      <c r="EM7" s="205"/>
      <c r="EN7" s="205"/>
      <c r="EO7" s="205"/>
      <c r="EP7" s="205"/>
      <c r="EQ7" s="205"/>
      <c r="ER7" s="205"/>
      <c r="ES7" s="205"/>
      <c r="ET7" s="205"/>
      <c r="EU7" s="205"/>
      <c r="EV7" s="205"/>
      <c r="EW7" s="205"/>
      <c r="EX7" s="205"/>
      <c r="EY7" s="205"/>
      <c r="EZ7" s="205"/>
      <c r="FA7" s="205"/>
      <c r="FB7" s="205"/>
      <c r="FC7" s="205"/>
      <c r="FD7" s="205"/>
      <c r="FE7" s="205"/>
      <c r="FF7" s="205"/>
      <c r="FG7" s="205"/>
      <c r="FH7" s="205"/>
      <c r="FI7" s="205"/>
      <c r="FJ7" s="205"/>
      <c r="FK7" s="205"/>
      <c r="FL7" s="205"/>
      <c r="FM7" s="205"/>
      <c r="FN7" s="205"/>
      <c r="FO7" s="205"/>
      <c r="FP7" s="205"/>
      <c r="FQ7" s="205"/>
      <c r="FR7" s="205"/>
      <c r="FS7" s="205"/>
      <c r="FT7" s="205"/>
      <c r="FU7" s="205"/>
      <c r="FV7" s="205"/>
      <c r="FW7" s="205"/>
      <c r="FX7" s="205"/>
      <c r="FY7" s="205"/>
      <c r="FZ7" s="205"/>
      <c r="GA7" s="205"/>
      <c r="GB7" s="205"/>
      <c r="GC7" s="205"/>
      <c r="GD7" s="205"/>
      <c r="GE7" s="205"/>
      <c r="GF7" s="205"/>
      <c r="GG7" s="205"/>
      <c r="GH7" s="205"/>
      <c r="GI7" s="205"/>
      <c r="GJ7" s="205"/>
      <c r="GK7" s="205"/>
      <c r="GL7" s="205"/>
      <c r="GM7" s="205"/>
      <c r="GN7" s="205"/>
      <c r="GO7" s="205"/>
      <c r="GP7" s="205"/>
      <c r="GQ7" s="205"/>
      <c r="GR7" s="205"/>
      <c r="GS7" s="205"/>
      <c r="GT7" s="205"/>
      <c r="GU7" s="205"/>
      <c r="GV7" s="205"/>
      <c r="GW7" s="205"/>
      <c r="GX7" s="205"/>
      <c r="GY7" s="205"/>
      <c r="GZ7" s="205"/>
      <c r="HA7" s="205"/>
      <c r="HB7" s="205"/>
      <c r="HC7" s="205"/>
      <c r="HD7" s="205"/>
      <c r="HE7" s="205"/>
      <c r="HF7" s="205"/>
      <c r="HG7" s="205"/>
      <c r="HH7" s="205"/>
      <c r="HI7" s="205"/>
      <c r="HJ7" s="205"/>
      <c r="HK7" s="205"/>
      <c r="HL7" s="205"/>
      <c r="HM7" s="205"/>
      <c r="HN7" s="205"/>
      <c r="HO7" s="205"/>
      <c r="HP7" s="205"/>
      <c r="HQ7" s="205"/>
      <c r="HR7" s="205"/>
      <c r="HS7" s="205"/>
      <c r="HT7" s="205"/>
      <c r="HU7" s="205"/>
      <c r="HV7" s="205"/>
      <c r="HW7" s="205"/>
      <c r="HX7" s="205"/>
      <c r="HY7" s="205"/>
      <c r="HZ7" s="205"/>
      <c r="IA7" s="205"/>
      <c r="IB7" s="205"/>
      <c r="IC7" s="205"/>
      <c r="ID7" s="205"/>
      <c r="IE7" s="205"/>
      <c r="IF7" s="205"/>
      <c r="IG7" s="205"/>
      <c r="IH7" s="205"/>
      <c r="II7" s="205"/>
      <c r="IJ7" s="205"/>
      <c r="IK7" s="205"/>
      <c r="IL7" s="205"/>
      <c r="IM7" s="205"/>
      <c r="IN7" s="205"/>
      <c r="IO7" s="205"/>
      <c r="IP7" s="205"/>
      <c r="IQ7" s="205"/>
      <c r="IR7" s="205"/>
      <c r="IS7" s="205"/>
      <c r="IT7" s="205"/>
      <c r="IU7" s="205"/>
      <c r="IV7" s="205"/>
    </row>
    <row r="8" spans="1:256" s="30" customFormat="1" ht="26.25">
      <c r="A8" s="263"/>
      <c r="B8" s="250" t="s">
        <v>10</v>
      </c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1"/>
      <c r="AW8" s="251"/>
      <c r="AX8" s="251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44"/>
      <c r="CJ8" s="44"/>
      <c r="CK8" s="44"/>
      <c r="CL8" s="44"/>
      <c r="CM8" s="44"/>
      <c r="CN8" s="44"/>
      <c r="CO8" s="44"/>
      <c r="CP8" s="444"/>
      <c r="CQ8" s="445"/>
      <c r="CR8" s="445"/>
      <c r="CS8" s="445"/>
      <c r="CT8" s="445"/>
      <c r="CU8" s="445"/>
      <c r="CV8" s="446"/>
      <c r="CW8" s="205"/>
      <c r="CX8" s="205"/>
      <c r="CY8" s="205"/>
      <c r="CZ8" s="205"/>
      <c r="DA8" s="205"/>
      <c r="DB8" s="205"/>
      <c r="DC8" s="205"/>
      <c r="DD8" s="205"/>
      <c r="DE8" s="205"/>
      <c r="DF8" s="205"/>
      <c r="DG8" s="205"/>
      <c r="DH8" s="205"/>
      <c r="DI8" s="205"/>
      <c r="DJ8" s="205"/>
      <c r="DK8" s="205"/>
      <c r="DL8" s="205"/>
      <c r="DM8" s="205"/>
      <c r="DN8" s="205"/>
      <c r="DO8" s="205"/>
      <c r="DP8" s="205"/>
      <c r="DQ8" s="205"/>
      <c r="DR8" s="205"/>
      <c r="DS8" s="205"/>
      <c r="DT8" s="205"/>
      <c r="DU8" s="205"/>
      <c r="DV8" s="205"/>
      <c r="DW8" s="205"/>
      <c r="DX8" s="205"/>
      <c r="DY8" s="205"/>
      <c r="DZ8" s="205"/>
      <c r="EA8" s="205"/>
      <c r="EB8" s="205"/>
      <c r="EC8" s="205"/>
      <c r="ED8" s="205"/>
      <c r="EE8" s="205"/>
      <c r="EF8" s="205"/>
      <c r="EG8" s="205"/>
      <c r="EH8" s="205"/>
      <c r="EI8" s="205"/>
      <c r="EJ8" s="205"/>
      <c r="EK8" s="205"/>
      <c r="EL8" s="205"/>
      <c r="EM8" s="205"/>
      <c r="EN8" s="205"/>
      <c r="EO8" s="205"/>
      <c r="EP8" s="205"/>
      <c r="EQ8" s="205"/>
      <c r="ER8" s="205"/>
      <c r="ES8" s="205"/>
      <c r="ET8" s="205"/>
      <c r="EU8" s="205"/>
      <c r="EV8" s="205"/>
      <c r="EW8" s="205"/>
      <c r="EX8" s="205"/>
      <c r="EY8" s="205"/>
      <c r="EZ8" s="205"/>
      <c r="FA8" s="205"/>
      <c r="FB8" s="205"/>
      <c r="FC8" s="205"/>
      <c r="FD8" s="205"/>
      <c r="FE8" s="205"/>
      <c r="FF8" s="205"/>
      <c r="FG8" s="205"/>
      <c r="FH8" s="205"/>
      <c r="FI8" s="205"/>
      <c r="FJ8" s="205"/>
      <c r="FK8" s="205"/>
      <c r="FL8" s="205"/>
      <c r="FM8" s="205"/>
      <c r="FN8" s="205"/>
      <c r="FO8" s="205"/>
      <c r="FP8" s="205"/>
      <c r="FQ8" s="205"/>
      <c r="FR8" s="205"/>
      <c r="FS8" s="205"/>
      <c r="FT8" s="205"/>
      <c r="FU8" s="205"/>
      <c r="FV8" s="205"/>
      <c r="FW8" s="205"/>
      <c r="FX8" s="205"/>
      <c r="FY8" s="205"/>
      <c r="FZ8" s="205"/>
      <c r="GA8" s="205"/>
      <c r="GB8" s="205"/>
      <c r="GC8" s="205"/>
      <c r="GD8" s="205"/>
      <c r="GE8" s="205"/>
      <c r="GF8" s="205"/>
      <c r="GG8" s="205"/>
      <c r="GH8" s="205"/>
      <c r="GI8" s="205"/>
      <c r="GJ8" s="205"/>
      <c r="GK8" s="205"/>
      <c r="GL8" s="205"/>
      <c r="GM8" s="205"/>
      <c r="GN8" s="205"/>
      <c r="GO8" s="205"/>
      <c r="GP8" s="205"/>
      <c r="GQ8" s="205"/>
      <c r="GR8" s="205"/>
      <c r="GS8" s="205"/>
      <c r="GT8" s="205"/>
      <c r="GU8" s="205"/>
      <c r="GV8" s="205"/>
      <c r="GW8" s="205"/>
      <c r="GX8" s="205"/>
      <c r="GY8" s="205"/>
      <c r="GZ8" s="205"/>
      <c r="HA8" s="205"/>
      <c r="HB8" s="205"/>
      <c r="HC8" s="205"/>
      <c r="HD8" s="205"/>
      <c r="HE8" s="205"/>
      <c r="HF8" s="205"/>
      <c r="HG8" s="205"/>
      <c r="HH8" s="205"/>
      <c r="HI8" s="205"/>
      <c r="HJ8" s="205"/>
      <c r="HK8" s="205"/>
      <c r="HL8" s="205"/>
      <c r="HM8" s="205"/>
      <c r="HN8" s="205"/>
      <c r="HO8" s="205"/>
      <c r="HP8" s="205"/>
      <c r="HQ8" s="205"/>
      <c r="HR8" s="205"/>
      <c r="HS8" s="205"/>
      <c r="HT8" s="205"/>
      <c r="HU8" s="205"/>
      <c r="HV8" s="205"/>
      <c r="HW8" s="205"/>
      <c r="HX8" s="205"/>
      <c r="HY8" s="205"/>
      <c r="HZ8" s="205"/>
      <c r="IA8" s="205"/>
      <c r="IB8" s="205"/>
      <c r="IC8" s="205"/>
      <c r="ID8" s="205"/>
      <c r="IE8" s="205"/>
      <c r="IF8" s="205"/>
      <c r="IG8" s="205"/>
      <c r="IH8" s="205"/>
      <c r="II8" s="205"/>
      <c r="IJ8" s="205"/>
      <c r="IK8" s="205"/>
      <c r="IL8" s="205"/>
      <c r="IM8" s="205"/>
      <c r="IN8" s="205"/>
      <c r="IO8" s="205"/>
      <c r="IP8" s="205"/>
      <c r="IQ8" s="205"/>
      <c r="IR8" s="205"/>
      <c r="IS8" s="205"/>
      <c r="IT8" s="205"/>
      <c r="IU8" s="205"/>
      <c r="IV8" s="205"/>
    </row>
    <row r="9" spans="1:256" s="30" customFormat="1" ht="26.25">
      <c r="A9" s="263"/>
      <c r="B9" s="250" t="s">
        <v>11</v>
      </c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1"/>
      <c r="AW9" s="251"/>
      <c r="AX9" s="251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/>
      <c r="CG9" s="250"/>
      <c r="CH9" s="250"/>
      <c r="CI9" s="44"/>
      <c r="CJ9" s="44"/>
      <c r="CK9" s="44"/>
      <c r="CL9" s="44"/>
      <c r="CM9" s="44"/>
      <c r="CN9" s="44"/>
      <c r="CO9" s="44"/>
      <c r="CP9" s="444"/>
      <c r="CQ9" s="445"/>
      <c r="CR9" s="445"/>
      <c r="CS9" s="445"/>
      <c r="CT9" s="445"/>
      <c r="CU9" s="445"/>
      <c r="CV9" s="446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  <c r="DQ9" s="205"/>
      <c r="DR9" s="205"/>
      <c r="DS9" s="205"/>
      <c r="DT9" s="205"/>
      <c r="DU9" s="205"/>
      <c r="DV9" s="205"/>
      <c r="DW9" s="205"/>
      <c r="DX9" s="205"/>
      <c r="DY9" s="205"/>
      <c r="DZ9" s="205"/>
      <c r="EA9" s="205"/>
      <c r="EB9" s="205"/>
      <c r="EC9" s="205"/>
      <c r="ED9" s="205"/>
      <c r="EE9" s="205"/>
      <c r="EF9" s="205"/>
      <c r="EG9" s="205"/>
      <c r="EH9" s="205"/>
      <c r="EI9" s="205"/>
      <c r="EJ9" s="205"/>
      <c r="EK9" s="205"/>
      <c r="EL9" s="205"/>
      <c r="EM9" s="205"/>
      <c r="EN9" s="205"/>
      <c r="EO9" s="205"/>
      <c r="EP9" s="205"/>
      <c r="EQ9" s="205"/>
      <c r="ER9" s="205"/>
      <c r="ES9" s="205"/>
      <c r="ET9" s="205"/>
      <c r="EU9" s="205"/>
      <c r="EV9" s="205"/>
      <c r="EW9" s="205"/>
      <c r="EX9" s="205"/>
      <c r="EY9" s="205"/>
      <c r="EZ9" s="205"/>
      <c r="FA9" s="205"/>
      <c r="FB9" s="205"/>
      <c r="FC9" s="205"/>
      <c r="FD9" s="205"/>
      <c r="FE9" s="205"/>
      <c r="FF9" s="205"/>
      <c r="FG9" s="205"/>
      <c r="FH9" s="205"/>
      <c r="FI9" s="205"/>
      <c r="FJ9" s="205"/>
      <c r="FK9" s="205"/>
      <c r="FL9" s="205"/>
      <c r="FM9" s="205"/>
      <c r="FN9" s="205"/>
      <c r="FO9" s="205"/>
      <c r="FP9" s="205"/>
      <c r="FQ9" s="205"/>
      <c r="FR9" s="205"/>
      <c r="FS9" s="205"/>
      <c r="FT9" s="205"/>
      <c r="FU9" s="205"/>
      <c r="FV9" s="205"/>
      <c r="FW9" s="205"/>
      <c r="FX9" s="205"/>
      <c r="FY9" s="205"/>
      <c r="FZ9" s="205"/>
      <c r="GA9" s="205"/>
      <c r="GB9" s="205"/>
      <c r="GC9" s="205"/>
      <c r="GD9" s="205"/>
      <c r="GE9" s="205"/>
      <c r="GF9" s="205"/>
      <c r="GG9" s="205"/>
      <c r="GH9" s="205"/>
      <c r="GI9" s="205"/>
      <c r="GJ9" s="205"/>
      <c r="GK9" s="205"/>
      <c r="GL9" s="205"/>
      <c r="GM9" s="205"/>
      <c r="GN9" s="205"/>
      <c r="GO9" s="205"/>
      <c r="GP9" s="205"/>
      <c r="GQ9" s="205"/>
      <c r="GR9" s="205"/>
      <c r="GS9" s="205"/>
      <c r="GT9" s="205"/>
      <c r="GU9" s="205"/>
      <c r="GV9" s="205"/>
      <c r="GW9" s="205"/>
      <c r="GX9" s="205"/>
      <c r="GY9" s="205"/>
      <c r="GZ9" s="205"/>
      <c r="HA9" s="205"/>
      <c r="HB9" s="205"/>
      <c r="HC9" s="205"/>
      <c r="HD9" s="205"/>
      <c r="HE9" s="205"/>
      <c r="HF9" s="205"/>
      <c r="HG9" s="205"/>
      <c r="HH9" s="205"/>
      <c r="HI9" s="205"/>
      <c r="HJ9" s="205"/>
      <c r="HK9" s="205"/>
      <c r="HL9" s="205"/>
      <c r="HM9" s="205"/>
      <c r="HN9" s="205"/>
      <c r="HO9" s="205"/>
      <c r="HP9" s="205"/>
      <c r="HQ9" s="205"/>
      <c r="HR9" s="205"/>
      <c r="HS9" s="205"/>
      <c r="HT9" s="205"/>
      <c r="HU9" s="205"/>
      <c r="HV9" s="205"/>
      <c r="HW9" s="205"/>
      <c r="HX9" s="205"/>
      <c r="HY9" s="205"/>
      <c r="HZ9" s="205"/>
      <c r="IA9" s="205"/>
      <c r="IB9" s="205"/>
      <c r="IC9" s="205"/>
      <c r="ID9" s="205"/>
      <c r="IE9" s="205"/>
      <c r="IF9" s="205"/>
      <c r="IG9" s="205"/>
      <c r="IH9" s="205"/>
      <c r="II9" s="205"/>
      <c r="IJ9" s="205"/>
      <c r="IK9" s="205"/>
      <c r="IL9" s="205"/>
      <c r="IM9" s="205"/>
      <c r="IN9" s="205"/>
      <c r="IO9" s="205"/>
      <c r="IP9" s="205"/>
      <c r="IQ9" s="205"/>
      <c r="IR9" s="205"/>
      <c r="IS9" s="205"/>
      <c r="IT9" s="205"/>
      <c r="IU9" s="205"/>
      <c r="IV9" s="205"/>
    </row>
    <row r="10" spans="1:256" s="30" customFormat="1" ht="26.25">
      <c r="A10" s="263"/>
      <c r="B10" s="250" t="s">
        <v>12</v>
      </c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0"/>
      <c r="BL10" s="250"/>
      <c r="BM10" s="250"/>
      <c r="BN10" s="250"/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/>
      <c r="BZ10" s="250"/>
      <c r="CA10" s="250"/>
      <c r="CB10" s="250"/>
      <c r="CC10" s="250"/>
      <c r="CD10" s="250"/>
      <c r="CE10" s="250"/>
      <c r="CF10" s="250"/>
      <c r="CG10" s="250"/>
      <c r="CH10" s="250"/>
      <c r="CI10" s="44"/>
      <c r="CJ10" s="44"/>
      <c r="CK10" s="44"/>
      <c r="CL10" s="44"/>
      <c r="CM10" s="44"/>
      <c r="CN10" s="44"/>
      <c r="CO10" s="44"/>
      <c r="CP10" s="444"/>
      <c r="CQ10" s="445"/>
      <c r="CR10" s="445"/>
      <c r="CS10" s="445"/>
      <c r="CT10" s="445"/>
      <c r="CU10" s="445"/>
      <c r="CV10" s="446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5"/>
      <c r="DP10" s="205"/>
      <c r="DQ10" s="205"/>
      <c r="DR10" s="205"/>
      <c r="DS10" s="205"/>
      <c r="DT10" s="205"/>
      <c r="DU10" s="205"/>
      <c r="DV10" s="205"/>
      <c r="DW10" s="205"/>
      <c r="DX10" s="205"/>
      <c r="DY10" s="205"/>
      <c r="DZ10" s="205"/>
      <c r="EA10" s="205"/>
      <c r="EB10" s="205"/>
      <c r="EC10" s="205"/>
      <c r="ED10" s="205"/>
      <c r="EE10" s="205"/>
      <c r="EF10" s="205"/>
      <c r="EG10" s="205"/>
      <c r="EH10" s="205"/>
      <c r="EI10" s="205"/>
      <c r="EJ10" s="205"/>
      <c r="EK10" s="205"/>
      <c r="EL10" s="205"/>
      <c r="EM10" s="205"/>
      <c r="EN10" s="205"/>
      <c r="EO10" s="205"/>
      <c r="EP10" s="205"/>
      <c r="EQ10" s="205"/>
      <c r="ER10" s="205"/>
      <c r="ES10" s="205"/>
      <c r="ET10" s="205"/>
      <c r="EU10" s="205"/>
      <c r="EV10" s="205"/>
      <c r="EW10" s="205"/>
      <c r="EX10" s="205"/>
      <c r="EY10" s="205"/>
      <c r="EZ10" s="205"/>
      <c r="FA10" s="205"/>
      <c r="FB10" s="205"/>
      <c r="FC10" s="205"/>
      <c r="FD10" s="205"/>
      <c r="FE10" s="205"/>
      <c r="FF10" s="205"/>
      <c r="FG10" s="205"/>
      <c r="FH10" s="205"/>
      <c r="FI10" s="205"/>
      <c r="FJ10" s="205"/>
      <c r="FK10" s="205"/>
      <c r="FL10" s="205"/>
      <c r="FM10" s="205"/>
      <c r="FN10" s="205"/>
      <c r="FO10" s="205"/>
      <c r="FP10" s="205"/>
      <c r="FQ10" s="205"/>
      <c r="FR10" s="205"/>
      <c r="FS10" s="205"/>
      <c r="FT10" s="205"/>
      <c r="FU10" s="205"/>
      <c r="FV10" s="205"/>
      <c r="FW10" s="205"/>
      <c r="FX10" s="205"/>
      <c r="FY10" s="205"/>
      <c r="FZ10" s="205"/>
      <c r="GA10" s="205"/>
      <c r="GB10" s="205"/>
      <c r="GC10" s="205"/>
      <c r="GD10" s="205"/>
      <c r="GE10" s="205"/>
      <c r="GF10" s="205"/>
      <c r="GG10" s="205"/>
      <c r="GH10" s="205"/>
      <c r="GI10" s="205"/>
      <c r="GJ10" s="205"/>
      <c r="GK10" s="205"/>
      <c r="GL10" s="205"/>
      <c r="GM10" s="205"/>
      <c r="GN10" s="205"/>
      <c r="GO10" s="205"/>
      <c r="GP10" s="205"/>
      <c r="GQ10" s="205"/>
      <c r="GR10" s="205"/>
      <c r="GS10" s="205"/>
      <c r="GT10" s="205"/>
      <c r="GU10" s="205"/>
      <c r="GV10" s="205"/>
      <c r="GW10" s="205"/>
      <c r="GX10" s="205"/>
      <c r="GY10" s="205"/>
      <c r="GZ10" s="205"/>
      <c r="HA10" s="205"/>
      <c r="HB10" s="205"/>
      <c r="HC10" s="205"/>
      <c r="HD10" s="205"/>
      <c r="HE10" s="205"/>
      <c r="HF10" s="205"/>
      <c r="HG10" s="205"/>
      <c r="HH10" s="205"/>
      <c r="HI10" s="205"/>
      <c r="HJ10" s="205"/>
      <c r="HK10" s="205"/>
      <c r="HL10" s="205"/>
      <c r="HM10" s="205"/>
      <c r="HN10" s="205"/>
      <c r="HO10" s="205"/>
      <c r="HP10" s="205"/>
      <c r="HQ10" s="205"/>
      <c r="HR10" s="205"/>
      <c r="HS10" s="205"/>
      <c r="HT10" s="205"/>
      <c r="HU10" s="205"/>
      <c r="HV10" s="205"/>
      <c r="HW10" s="205"/>
      <c r="HX10" s="205"/>
      <c r="HY10" s="205"/>
      <c r="HZ10" s="205"/>
      <c r="IA10" s="205"/>
      <c r="IB10" s="205"/>
      <c r="IC10" s="205"/>
      <c r="ID10" s="205"/>
      <c r="IE10" s="205"/>
      <c r="IF10" s="205"/>
      <c r="IG10" s="205"/>
      <c r="IH10" s="205"/>
      <c r="II10" s="205"/>
      <c r="IJ10" s="205"/>
      <c r="IK10" s="205"/>
      <c r="IL10" s="205"/>
      <c r="IM10" s="205"/>
      <c r="IN10" s="205"/>
      <c r="IO10" s="205"/>
      <c r="IP10" s="205"/>
      <c r="IQ10" s="205"/>
      <c r="IR10" s="205"/>
      <c r="IS10" s="205"/>
      <c r="IT10" s="205"/>
      <c r="IU10" s="205"/>
      <c r="IV10" s="205"/>
    </row>
    <row r="11" spans="1:256" s="30" customFormat="1" ht="21" customHeight="1">
      <c r="A11" s="26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86"/>
      <c r="AH11" s="87"/>
      <c r="AI11" s="44"/>
      <c r="AJ11" s="44"/>
      <c r="AK11" s="86"/>
      <c r="AL11" s="86"/>
      <c r="AM11" s="86"/>
      <c r="AN11" s="86"/>
      <c r="AO11" s="129"/>
      <c r="AP11" s="44"/>
      <c r="AQ11" s="44"/>
      <c r="AR11" s="86"/>
      <c r="AS11" s="87"/>
      <c r="AT11" s="87"/>
      <c r="AU11" s="86"/>
      <c r="AV11" s="87"/>
      <c r="AW11" s="129"/>
      <c r="AX11" s="129"/>
      <c r="AY11" s="170"/>
      <c r="AZ11" s="170"/>
      <c r="BA11" s="170"/>
      <c r="BB11" s="87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4"/>
      <c r="CQ11" s="445"/>
      <c r="CR11" s="445"/>
      <c r="CS11" s="445"/>
      <c r="CT11" s="445"/>
      <c r="CU11" s="445"/>
      <c r="CV11" s="446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5"/>
      <c r="FH11" s="205"/>
      <c r="FI11" s="205"/>
      <c r="FJ11" s="205"/>
      <c r="FK11" s="205"/>
      <c r="FL11" s="205"/>
      <c r="FM11" s="205"/>
      <c r="FN11" s="205"/>
      <c r="FO11" s="205"/>
      <c r="FP11" s="205"/>
      <c r="FQ11" s="205"/>
      <c r="FR11" s="205"/>
      <c r="FS11" s="205"/>
      <c r="FT11" s="205"/>
      <c r="FU11" s="205"/>
      <c r="FV11" s="205"/>
      <c r="FW11" s="205"/>
      <c r="FX11" s="205"/>
      <c r="FY11" s="205"/>
      <c r="FZ11" s="205"/>
      <c r="GA11" s="205"/>
      <c r="GB11" s="205"/>
      <c r="GC11" s="205"/>
      <c r="GD11" s="205"/>
      <c r="GE11" s="205"/>
      <c r="GF11" s="205"/>
      <c r="GG11" s="205"/>
      <c r="GH11" s="205"/>
      <c r="GI11" s="205"/>
      <c r="GJ11" s="205"/>
      <c r="GK11" s="205"/>
      <c r="GL11" s="205"/>
      <c r="GM11" s="205"/>
      <c r="GN11" s="205"/>
      <c r="GO11" s="205"/>
      <c r="GP11" s="205"/>
      <c r="GQ11" s="205"/>
      <c r="GR11" s="205"/>
      <c r="GS11" s="205"/>
      <c r="GT11" s="205"/>
      <c r="GU11" s="205"/>
      <c r="GV11" s="205"/>
      <c r="GW11" s="205"/>
      <c r="GX11" s="205"/>
      <c r="GY11" s="205"/>
      <c r="GZ11" s="205"/>
      <c r="HA11" s="205"/>
      <c r="HB11" s="205"/>
      <c r="HC11" s="205"/>
      <c r="HD11" s="205"/>
      <c r="HE11" s="205"/>
      <c r="HF11" s="205"/>
      <c r="HG11" s="205"/>
      <c r="HH11" s="205"/>
      <c r="HI11" s="205"/>
      <c r="HJ11" s="205"/>
      <c r="HK11" s="205"/>
      <c r="HL11" s="205"/>
      <c r="HM11" s="205"/>
      <c r="HN11" s="205"/>
      <c r="HO11" s="205"/>
      <c r="HP11" s="205"/>
      <c r="HQ11" s="205"/>
      <c r="HR11" s="205"/>
      <c r="HS11" s="205"/>
      <c r="HT11" s="205"/>
      <c r="HU11" s="205"/>
      <c r="HV11" s="205"/>
      <c r="HW11" s="205"/>
      <c r="HX11" s="205"/>
      <c r="HY11" s="205"/>
      <c r="HZ11" s="205"/>
      <c r="IA11" s="205"/>
      <c r="IB11" s="205"/>
      <c r="IC11" s="205"/>
      <c r="ID11" s="205"/>
      <c r="IE11" s="205"/>
      <c r="IF11" s="205"/>
      <c r="IG11" s="205"/>
      <c r="IH11" s="205"/>
      <c r="II11" s="205"/>
      <c r="IJ11" s="205"/>
      <c r="IK11" s="205"/>
      <c r="IL11" s="205"/>
      <c r="IM11" s="205"/>
      <c r="IN11" s="205"/>
      <c r="IO11" s="205"/>
      <c r="IP11" s="205"/>
      <c r="IQ11" s="205"/>
      <c r="IR11" s="205"/>
      <c r="IS11" s="205"/>
      <c r="IT11" s="205"/>
      <c r="IU11" s="205"/>
      <c r="IV11" s="205"/>
    </row>
    <row r="12" spans="1:256" s="31" customFormat="1" ht="27" customHeight="1">
      <c r="A12" s="263"/>
      <c r="B12" s="265" t="s">
        <v>13</v>
      </c>
      <c r="C12" s="271" t="s">
        <v>14</v>
      </c>
      <c r="D12" s="271" t="s">
        <v>15</v>
      </c>
      <c r="E12" s="271" t="s">
        <v>14</v>
      </c>
      <c r="F12" s="282" t="s">
        <v>16</v>
      </c>
      <c r="G12" s="271" t="s">
        <v>14</v>
      </c>
      <c r="H12" s="291" t="s">
        <v>17</v>
      </c>
      <c r="I12" s="303" t="s">
        <v>14</v>
      </c>
      <c r="J12" s="315" t="s">
        <v>18</v>
      </c>
      <c r="K12" s="254" t="s">
        <v>19</v>
      </c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6"/>
      <c r="AG12" s="303" t="s">
        <v>20</v>
      </c>
      <c r="AH12" s="291" t="s">
        <v>14</v>
      </c>
      <c r="AI12" s="303" t="s">
        <v>21</v>
      </c>
      <c r="AJ12" s="303" t="s">
        <v>22</v>
      </c>
      <c r="AK12" s="380" t="s">
        <v>23</v>
      </c>
      <c r="AL12" s="380" t="s">
        <v>24</v>
      </c>
      <c r="AM12" s="380" t="s">
        <v>25</v>
      </c>
      <c r="AN12" s="380" t="s">
        <v>26</v>
      </c>
      <c r="AO12" s="303" t="s">
        <v>27</v>
      </c>
      <c r="AP12" s="303" t="s">
        <v>28</v>
      </c>
      <c r="AQ12" s="303" t="s">
        <v>29</v>
      </c>
      <c r="AR12" s="303" t="s">
        <v>30</v>
      </c>
      <c r="AS12" s="315" t="s">
        <v>31</v>
      </c>
      <c r="AT12" s="257" t="s">
        <v>32</v>
      </c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9"/>
      <c r="CV12" s="425" t="s">
        <v>33</v>
      </c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  <c r="DQ12" s="168"/>
      <c r="DR12" s="168"/>
      <c r="DS12" s="168"/>
      <c r="DT12" s="168"/>
      <c r="DU12" s="168"/>
      <c r="DV12" s="168"/>
      <c r="DW12" s="168"/>
      <c r="DX12" s="168"/>
      <c r="DY12" s="168"/>
      <c r="DZ12" s="168"/>
      <c r="EA12" s="168"/>
      <c r="EB12" s="168"/>
      <c r="EC12" s="168"/>
      <c r="ED12" s="168"/>
      <c r="EE12" s="168"/>
      <c r="EF12" s="168"/>
      <c r="EG12" s="168"/>
      <c r="EH12" s="168"/>
      <c r="EI12" s="168"/>
      <c r="EJ12" s="168"/>
      <c r="EK12" s="168"/>
      <c r="EL12" s="168"/>
      <c r="EM12" s="168"/>
      <c r="EN12" s="168"/>
      <c r="EO12" s="168"/>
      <c r="EP12" s="168"/>
      <c r="EQ12" s="168"/>
      <c r="ER12" s="168"/>
      <c r="ES12" s="168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  <c r="FF12" s="168"/>
      <c r="FG12" s="168"/>
      <c r="FH12" s="168"/>
      <c r="FI12" s="168"/>
      <c r="FJ12" s="168"/>
      <c r="FK12" s="168"/>
      <c r="FL12" s="168"/>
      <c r="FM12" s="168"/>
      <c r="FN12" s="168"/>
      <c r="FO12" s="168"/>
      <c r="FP12" s="168"/>
      <c r="FQ12" s="168"/>
      <c r="FR12" s="168"/>
      <c r="FS12" s="168"/>
      <c r="FT12" s="168"/>
      <c r="FU12" s="168"/>
      <c r="FV12" s="168"/>
      <c r="FW12" s="168"/>
      <c r="FX12" s="168"/>
      <c r="FY12" s="168"/>
      <c r="FZ12" s="168"/>
      <c r="GA12" s="168"/>
      <c r="GB12" s="168"/>
      <c r="GC12" s="168"/>
      <c r="GD12" s="168"/>
      <c r="GE12" s="168"/>
      <c r="GF12" s="168"/>
      <c r="GG12" s="168"/>
      <c r="GH12" s="168"/>
      <c r="GI12" s="168"/>
      <c r="GJ12" s="168"/>
      <c r="GK12" s="168"/>
      <c r="GL12" s="168"/>
      <c r="GM12" s="168"/>
      <c r="GN12" s="168"/>
      <c r="GO12" s="168"/>
      <c r="GP12" s="168"/>
      <c r="GQ12" s="168"/>
      <c r="GR12" s="168"/>
      <c r="GS12" s="168"/>
      <c r="GT12" s="168"/>
      <c r="GU12" s="168"/>
      <c r="GV12" s="168"/>
      <c r="GW12" s="168"/>
      <c r="GX12" s="168"/>
      <c r="GY12" s="168"/>
      <c r="GZ12" s="168"/>
      <c r="HA12" s="168"/>
      <c r="HB12" s="168"/>
      <c r="HC12" s="168"/>
      <c r="HD12" s="168"/>
      <c r="HE12" s="168"/>
      <c r="HF12" s="168"/>
      <c r="HG12" s="168"/>
      <c r="HH12" s="168"/>
      <c r="HI12" s="168"/>
      <c r="HJ12" s="168"/>
      <c r="HK12" s="168"/>
      <c r="HL12" s="168"/>
      <c r="HM12" s="168"/>
      <c r="HN12" s="168"/>
      <c r="HO12" s="168"/>
      <c r="HP12" s="168"/>
      <c r="HQ12" s="168"/>
      <c r="HR12" s="168"/>
      <c r="HS12" s="168"/>
      <c r="HT12" s="168"/>
      <c r="HU12" s="168"/>
      <c r="HV12" s="168"/>
      <c r="HW12" s="168"/>
      <c r="HX12" s="168"/>
      <c r="HY12" s="168"/>
      <c r="HZ12" s="168"/>
      <c r="IA12" s="168"/>
      <c r="IB12" s="168"/>
      <c r="IC12" s="168"/>
      <c r="ID12" s="168"/>
      <c r="IE12" s="168"/>
      <c r="IF12" s="168"/>
      <c r="IG12" s="168"/>
      <c r="IH12" s="168"/>
      <c r="II12" s="168"/>
      <c r="IJ12" s="168"/>
      <c r="IK12" s="168"/>
      <c r="IL12" s="168"/>
      <c r="IM12" s="168"/>
      <c r="IN12" s="168"/>
      <c r="IO12" s="168"/>
      <c r="IP12" s="168"/>
      <c r="IQ12" s="168"/>
      <c r="IR12" s="168"/>
      <c r="IS12" s="168"/>
      <c r="IT12" s="168"/>
      <c r="IU12" s="168"/>
      <c r="IV12" s="168"/>
    </row>
    <row r="13" spans="1:256" s="32" customFormat="1" ht="25.5" customHeight="1">
      <c r="A13" s="263"/>
      <c r="B13" s="266"/>
      <c r="C13" s="272"/>
      <c r="D13" s="277"/>
      <c r="E13" s="272"/>
      <c r="F13" s="283"/>
      <c r="G13" s="272"/>
      <c r="H13" s="292"/>
      <c r="I13" s="304"/>
      <c r="J13" s="316"/>
      <c r="K13" s="327" t="s">
        <v>34</v>
      </c>
      <c r="L13" s="338" t="s">
        <v>35</v>
      </c>
      <c r="M13" s="338" t="s">
        <v>36</v>
      </c>
      <c r="N13" s="338" t="s">
        <v>37</v>
      </c>
      <c r="O13" s="338" t="s">
        <v>38</v>
      </c>
      <c r="P13" s="338" t="s">
        <v>39</v>
      </c>
      <c r="Q13" s="338" t="s">
        <v>40</v>
      </c>
      <c r="R13" s="338" t="s">
        <v>41</v>
      </c>
      <c r="S13" s="338" t="s">
        <v>42</v>
      </c>
      <c r="T13" s="338" t="s">
        <v>41</v>
      </c>
      <c r="U13" s="338" t="s">
        <v>43</v>
      </c>
      <c r="V13" s="338" t="s">
        <v>41</v>
      </c>
      <c r="W13" s="338" t="s">
        <v>44</v>
      </c>
      <c r="X13" s="338" t="s">
        <v>41</v>
      </c>
      <c r="Y13" s="338" t="s">
        <v>45</v>
      </c>
      <c r="Z13" s="338" t="s">
        <v>41</v>
      </c>
      <c r="AA13" s="338" t="s">
        <v>46</v>
      </c>
      <c r="AB13" s="338" t="s">
        <v>41</v>
      </c>
      <c r="AC13" s="338" t="s">
        <v>47</v>
      </c>
      <c r="AD13" s="338" t="s">
        <v>41</v>
      </c>
      <c r="AE13" s="338" t="s">
        <v>48</v>
      </c>
      <c r="AF13" s="374" t="s">
        <v>41</v>
      </c>
      <c r="AG13" s="376"/>
      <c r="AH13" s="378"/>
      <c r="AI13" s="316"/>
      <c r="AJ13" s="376"/>
      <c r="AK13" s="381"/>
      <c r="AL13" s="381"/>
      <c r="AM13" s="381"/>
      <c r="AN13" s="381"/>
      <c r="AO13" s="316"/>
      <c r="AP13" s="316"/>
      <c r="AQ13" s="376"/>
      <c r="AR13" s="376"/>
      <c r="AS13" s="316"/>
      <c r="AT13" s="398" t="s">
        <v>2</v>
      </c>
      <c r="AU13" s="398" t="s">
        <v>49</v>
      </c>
      <c r="AV13" s="398" t="s">
        <v>50</v>
      </c>
      <c r="AW13" s="398" t="s">
        <v>51</v>
      </c>
      <c r="AX13" s="398" t="s">
        <v>52</v>
      </c>
      <c r="AY13" s="402" t="s">
        <v>53</v>
      </c>
      <c r="AZ13" s="398" t="s">
        <v>54</v>
      </c>
      <c r="BA13" s="398" t="s">
        <v>55</v>
      </c>
      <c r="BB13" s="409" t="s">
        <v>56</v>
      </c>
      <c r="BC13" s="398" t="s">
        <v>57</v>
      </c>
      <c r="BD13" s="402" t="s">
        <v>58</v>
      </c>
      <c r="BE13" s="398" t="s">
        <v>59</v>
      </c>
      <c r="BF13" s="398" t="s">
        <v>60</v>
      </c>
      <c r="BG13" s="409" t="s">
        <v>61</v>
      </c>
      <c r="BH13" s="398" t="s">
        <v>62</v>
      </c>
      <c r="BI13" s="402" t="s">
        <v>63</v>
      </c>
      <c r="BJ13" s="398" t="s">
        <v>64</v>
      </c>
      <c r="BK13" s="398" t="s">
        <v>65</v>
      </c>
      <c r="BL13" s="418" t="s">
        <v>66</v>
      </c>
      <c r="BM13" s="398" t="s">
        <v>67</v>
      </c>
      <c r="BN13" s="402" t="s">
        <v>68</v>
      </c>
      <c r="BO13" s="398" t="s">
        <v>69</v>
      </c>
      <c r="BP13" s="398" t="s">
        <v>70</v>
      </c>
      <c r="BQ13" s="418" t="s">
        <v>71</v>
      </c>
      <c r="BR13" s="398" t="s">
        <v>72</v>
      </c>
      <c r="BS13" s="402" t="s">
        <v>73</v>
      </c>
      <c r="BT13" s="398" t="s">
        <v>74</v>
      </c>
      <c r="BU13" s="398" t="s">
        <v>75</v>
      </c>
      <c r="BV13" s="418" t="s">
        <v>76</v>
      </c>
      <c r="BW13" s="398" t="s">
        <v>77</v>
      </c>
      <c r="BX13" s="402" t="s">
        <v>78</v>
      </c>
      <c r="BY13" s="398" t="s">
        <v>79</v>
      </c>
      <c r="BZ13" s="398" t="s">
        <v>80</v>
      </c>
      <c r="CA13" s="418" t="s">
        <v>81</v>
      </c>
      <c r="CB13" s="402" t="s">
        <v>82</v>
      </c>
      <c r="CC13" s="402" t="s">
        <v>83</v>
      </c>
      <c r="CD13" s="398" t="s">
        <v>84</v>
      </c>
      <c r="CE13" s="398" t="s">
        <v>85</v>
      </c>
      <c r="CF13" s="418" t="s">
        <v>86</v>
      </c>
      <c r="CG13" s="402" t="s">
        <v>87</v>
      </c>
      <c r="CH13" s="402" t="s">
        <v>88</v>
      </c>
      <c r="CI13" s="398" t="s">
        <v>89</v>
      </c>
      <c r="CJ13" s="398" t="s">
        <v>90</v>
      </c>
      <c r="CK13" s="418" t="s">
        <v>91</v>
      </c>
      <c r="CL13" s="402" t="s">
        <v>92</v>
      </c>
      <c r="CM13" s="402" t="s">
        <v>93</v>
      </c>
      <c r="CN13" s="398" t="s">
        <v>94</v>
      </c>
      <c r="CO13" s="398" t="s">
        <v>95</v>
      </c>
      <c r="CP13" s="418" t="s">
        <v>96</v>
      </c>
      <c r="CQ13" s="398" t="s">
        <v>97</v>
      </c>
      <c r="CR13" s="398" t="s">
        <v>98</v>
      </c>
      <c r="CS13" s="398" t="s">
        <v>99</v>
      </c>
      <c r="CT13" s="398" t="s">
        <v>100</v>
      </c>
      <c r="CU13" s="423" t="s">
        <v>101</v>
      </c>
      <c r="CV13" s="42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206"/>
      <c r="EN13" s="206"/>
      <c r="EO13" s="206"/>
      <c r="EP13" s="206"/>
      <c r="EQ13" s="206"/>
      <c r="ER13" s="206"/>
      <c r="ES13" s="206"/>
      <c r="ET13" s="206"/>
      <c r="EU13" s="206"/>
      <c r="EV13" s="206"/>
      <c r="EW13" s="206"/>
      <c r="EX13" s="206"/>
      <c r="EY13" s="206"/>
      <c r="EZ13" s="206"/>
      <c r="FA13" s="206"/>
      <c r="FB13" s="206"/>
      <c r="FC13" s="206"/>
      <c r="FD13" s="206"/>
      <c r="FE13" s="206"/>
      <c r="FF13" s="206"/>
      <c r="FG13" s="206"/>
      <c r="FH13" s="206"/>
      <c r="FI13" s="206"/>
      <c r="FJ13" s="206"/>
      <c r="FK13" s="206"/>
      <c r="FL13" s="206"/>
      <c r="FM13" s="206"/>
      <c r="FN13" s="206"/>
      <c r="FO13" s="206"/>
      <c r="FP13" s="206"/>
      <c r="FQ13" s="206"/>
      <c r="FR13" s="206"/>
      <c r="FS13" s="206"/>
      <c r="FT13" s="206"/>
      <c r="FU13" s="206"/>
      <c r="FV13" s="206"/>
      <c r="FW13" s="206"/>
      <c r="FX13" s="206"/>
      <c r="FY13" s="206"/>
      <c r="FZ13" s="206"/>
      <c r="GA13" s="206"/>
      <c r="GB13" s="206"/>
      <c r="GC13" s="206"/>
      <c r="GD13" s="206"/>
      <c r="GE13" s="206"/>
      <c r="GF13" s="206"/>
      <c r="GG13" s="206"/>
      <c r="GH13" s="206"/>
      <c r="GI13" s="206"/>
      <c r="GJ13" s="206"/>
      <c r="GK13" s="206"/>
      <c r="GL13" s="206"/>
      <c r="GM13" s="206"/>
      <c r="GN13" s="206"/>
      <c r="GO13" s="206"/>
      <c r="GP13" s="206"/>
      <c r="GQ13" s="206"/>
      <c r="GR13" s="206"/>
      <c r="GS13" s="206"/>
      <c r="GT13" s="206"/>
      <c r="GU13" s="206"/>
      <c r="GV13" s="206"/>
      <c r="GW13" s="206"/>
      <c r="GX13" s="206"/>
      <c r="GY13" s="206"/>
      <c r="GZ13" s="206"/>
      <c r="HA13" s="206"/>
      <c r="HB13" s="206"/>
      <c r="HC13" s="206"/>
      <c r="HD13" s="206"/>
      <c r="HE13" s="206"/>
      <c r="HF13" s="206"/>
      <c r="HG13" s="206"/>
      <c r="HH13" s="206"/>
      <c r="HI13" s="206"/>
      <c r="HJ13" s="206"/>
      <c r="HK13" s="206"/>
      <c r="HL13" s="206"/>
      <c r="HM13" s="206"/>
      <c r="HN13" s="206"/>
      <c r="HO13" s="206"/>
      <c r="HP13" s="206"/>
      <c r="HQ13" s="206"/>
      <c r="HR13" s="206"/>
      <c r="HS13" s="206"/>
      <c r="HT13" s="206"/>
      <c r="HU13" s="206"/>
      <c r="HV13" s="206"/>
      <c r="HW13" s="206"/>
      <c r="HX13" s="206"/>
      <c r="HY13" s="206"/>
      <c r="HZ13" s="206"/>
      <c r="IA13" s="206"/>
      <c r="IB13" s="206"/>
      <c r="IC13" s="206"/>
      <c r="ID13" s="206"/>
      <c r="IE13" s="206"/>
      <c r="IF13" s="206"/>
      <c r="IG13" s="206"/>
      <c r="IH13" s="206"/>
      <c r="II13" s="206"/>
      <c r="IJ13" s="206"/>
      <c r="IK13" s="206"/>
      <c r="IL13" s="206"/>
      <c r="IM13" s="206"/>
      <c r="IN13" s="206"/>
      <c r="IO13" s="206"/>
      <c r="IP13" s="206"/>
      <c r="IQ13" s="206"/>
      <c r="IR13" s="206"/>
      <c r="IS13" s="206"/>
      <c r="IT13" s="206"/>
      <c r="IU13" s="206"/>
      <c r="IV13" s="206"/>
    </row>
    <row r="14" spans="1:256" s="31" customFormat="1" ht="67.5" customHeight="1">
      <c r="A14" s="263"/>
      <c r="B14" s="267"/>
      <c r="C14" s="273"/>
      <c r="D14" s="278"/>
      <c r="E14" s="273"/>
      <c r="F14" s="284"/>
      <c r="G14" s="273"/>
      <c r="H14" s="293"/>
      <c r="I14" s="305"/>
      <c r="J14" s="317"/>
      <c r="K14" s="328"/>
      <c r="L14" s="339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75"/>
      <c r="AG14" s="377"/>
      <c r="AH14" s="379"/>
      <c r="AI14" s="317"/>
      <c r="AJ14" s="377"/>
      <c r="AK14" s="382"/>
      <c r="AL14" s="382"/>
      <c r="AM14" s="382"/>
      <c r="AN14" s="382"/>
      <c r="AO14" s="317"/>
      <c r="AP14" s="317"/>
      <c r="AQ14" s="377"/>
      <c r="AR14" s="377"/>
      <c r="AS14" s="317"/>
      <c r="AT14" s="377"/>
      <c r="AU14" s="317"/>
      <c r="AV14" s="317"/>
      <c r="AW14" s="317"/>
      <c r="AX14" s="317"/>
      <c r="AY14" s="403"/>
      <c r="AZ14" s="317"/>
      <c r="BA14" s="317"/>
      <c r="BB14" s="410"/>
      <c r="BC14" s="317"/>
      <c r="BD14" s="403"/>
      <c r="BE14" s="317"/>
      <c r="BF14" s="317"/>
      <c r="BG14" s="410"/>
      <c r="BH14" s="317"/>
      <c r="BI14" s="403"/>
      <c r="BJ14" s="317"/>
      <c r="BK14" s="317"/>
      <c r="BL14" s="419"/>
      <c r="BM14" s="317"/>
      <c r="BN14" s="403"/>
      <c r="BO14" s="317"/>
      <c r="BP14" s="317"/>
      <c r="BQ14" s="419"/>
      <c r="BR14" s="317"/>
      <c r="BS14" s="403"/>
      <c r="BT14" s="317"/>
      <c r="BU14" s="317"/>
      <c r="BV14" s="419"/>
      <c r="BW14" s="317"/>
      <c r="BX14" s="403"/>
      <c r="BY14" s="317"/>
      <c r="BZ14" s="317"/>
      <c r="CA14" s="419"/>
      <c r="CB14" s="403"/>
      <c r="CC14" s="403"/>
      <c r="CD14" s="317"/>
      <c r="CE14" s="317"/>
      <c r="CF14" s="419"/>
      <c r="CG14" s="403"/>
      <c r="CH14" s="403"/>
      <c r="CI14" s="317"/>
      <c r="CJ14" s="317"/>
      <c r="CK14" s="419"/>
      <c r="CL14" s="403"/>
      <c r="CM14" s="403"/>
      <c r="CN14" s="317"/>
      <c r="CO14" s="317"/>
      <c r="CP14" s="419"/>
      <c r="CQ14" s="377"/>
      <c r="CR14" s="377"/>
      <c r="CS14" s="317"/>
      <c r="CT14" s="317"/>
      <c r="CU14" s="424"/>
      <c r="CV14" s="427"/>
      <c r="CW14" s="169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8"/>
      <c r="EZ14" s="168"/>
      <c r="FA14" s="168"/>
      <c r="FB14" s="168"/>
      <c r="FC14" s="168"/>
      <c r="FD14" s="168"/>
      <c r="FE14" s="168"/>
      <c r="FF14" s="168"/>
      <c r="FG14" s="168"/>
      <c r="FH14" s="168"/>
      <c r="FI14" s="168"/>
      <c r="FJ14" s="168"/>
      <c r="FK14" s="168"/>
      <c r="FL14" s="168"/>
      <c r="FM14" s="168"/>
      <c r="FN14" s="168"/>
      <c r="FO14" s="168"/>
      <c r="FP14" s="168"/>
      <c r="FQ14" s="168"/>
      <c r="FR14" s="168"/>
      <c r="FS14" s="168"/>
      <c r="FT14" s="168"/>
      <c r="FU14" s="168"/>
      <c r="FV14" s="168"/>
      <c r="FW14" s="168"/>
      <c r="FX14" s="168"/>
      <c r="FY14" s="168"/>
      <c r="FZ14" s="168"/>
      <c r="GA14" s="168"/>
      <c r="GB14" s="168"/>
      <c r="GC14" s="168"/>
      <c r="GD14" s="168"/>
      <c r="GE14" s="168"/>
      <c r="GF14" s="168"/>
      <c r="GG14" s="168"/>
      <c r="GH14" s="168"/>
      <c r="GI14" s="168"/>
      <c r="GJ14" s="168"/>
      <c r="GK14" s="168"/>
      <c r="GL14" s="168"/>
      <c r="GM14" s="168"/>
      <c r="GN14" s="168"/>
      <c r="GO14" s="168"/>
      <c r="GP14" s="168"/>
      <c r="GQ14" s="168"/>
      <c r="GR14" s="168"/>
      <c r="GS14" s="168"/>
      <c r="GT14" s="168"/>
      <c r="GU14" s="168"/>
      <c r="GV14" s="168"/>
      <c r="GW14" s="168"/>
      <c r="GX14" s="168"/>
      <c r="GY14" s="168"/>
      <c r="GZ14" s="168"/>
      <c r="HA14" s="168"/>
      <c r="HB14" s="168"/>
      <c r="HC14" s="168"/>
      <c r="HD14" s="168"/>
      <c r="HE14" s="168"/>
      <c r="HF14" s="168"/>
      <c r="HG14" s="168"/>
      <c r="HH14" s="168"/>
      <c r="HI14" s="168"/>
      <c r="HJ14" s="168"/>
      <c r="HK14" s="168"/>
      <c r="HL14" s="168"/>
      <c r="HM14" s="168"/>
      <c r="HN14" s="168"/>
      <c r="HO14" s="168"/>
      <c r="HP14" s="168"/>
      <c r="HQ14" s="168"/>
      <c r="HR14" s="168"/>
      <c r="HS14" s="168"/>
      <c r="HT14" s="168"/>
      <c r="HU14" s="168"/>
      <c r="HV14" s="168"/>
      <c r="HW14" s="168"/>
      <c r="HX14" s="168"/>
      <c r="HY14" s="168"/>
      <c r="HZ14" s="168"/>
      <c r="IA14" s="168"/>
      <c r="IB14" s="168"/>
      <c r="IC14" s="168"/>
      <c r="ID14" s="168"/>
      <c r="IE14" s="168"/>
      <c r="IF14" s="168"/>
      <c r="IG14" s="168"/>
      <c r="IH14" s="168"/>
      <c r="II14" s="168"/>
      <c r="IJ14" s="168"/>
      <c r="IK14" s="168"/>
      <c r="IL14" s="168"/>
      <c r="IM14" s="168"/>
      <c r="IN14" s="168"/>
      <c r="IO14" s="168"/>
      <c r="IP14" s="168"/>
      <c r="IQ14" s="168"/>
      <c r="IR14" s="168"/>
      <c r="IS14" s="168"/>
      <c r="IT14" s="168"/>
      <c r="IU14" s="168"/>
      <c r="IV14" s="168"/>
    </row>
    <row r="15" spans="1:256" s="33" customFormat="1" ht="102">
      <c r="A15" s="264"/>
      <c r="B15" s="268" t="s">
        <v>102</v>
      </c>
      <c r="C15" s="274">
        <v>1</v>
      </c>
      <c r="D15" s="279" t="s">
        <v>103</v>
      </c>
      <c r="E15" s="274">
        <v>1</v>
      </c>
      <c r="F15" s="285" t="s">
        <v>104</v>
      </c>
      <c r="G15" s="288" t="s">
        <v>104</v>
      </c>
      <c r="H15" s="45" t="s">
        <v>105</v>
      </c>
      <c r="I15" s="46">
        <v>0.2</v>
      </c>
      <c r="J15" s="47" t="s">
        <v>106</v>
      </c>
      <c r="K15" s="48" t="s">
        <v>107</v>
      </c>
      <c r="L15" s="48" t="s">
        <v>108</v>
      </c>
      <c r="M15" s="47">
        <v>1</v>
      </c>
      <c r="N15" s="47">
        <v>1</v>
      </c>
      <c r="O15" s="47">
        <v>1</v>
      </c>
      <c r="P15" s="47">
        <v>1</v>
      </c>
      <c r="Q15" s="63">
        <v>1</v>
      </c>
      <c r="R15" s="64">
        <v>0</v>
      </c>
      <c r="S15" s="64">
        <v>0</v>
      </c>
      <c r="T15" s="64">
        <v>0</v>
      </c>
      <c r="U15" s="63"/>
      <c r="V15" s="64"/>
      <c r="W15" s="63"/>
      <c r="X15" s="65"/>
      <c r="Y15" s="63"/>
      <c r="Z15" s="65"/>
      <c r="AA15" s="63"/>
      <c r="AB15" s="65">
        <v>0</v>
      </c>
      <c r="AC15" s="63">
        <v>0</v>
      </c>
      <c r="AD15" s="65">
        <v>0</v>
      </c>
      <c r="AE15" s="63"/>
      <c r="AF15" s="65"/>
      <c r="AG15" s="48" t="s">
        <v>109</v>
      </c>
      <c r="AH15" s="88">
        <v>1</v>
      </c>
      <c r="AI15" s="89">
        <v>0</v>
      </c>
      <c r="AJ15" s="90" t="s">
        <v>110</v>
      </c>
      <c r="AK15" s="91" t="s">
        <v>104</v>
      </c>
      <c r="AL15" s="91" t="s">
        <v>104</v>
      </c>
      <c r="AM15" s="91" t="s">
        <v>104</v>
      </c>
      <c r="AN15" s="91" t="s">
        <v>104</v>
      </c>
      <c r="AO15" s="130" t="s">
        <v>104</v>
      </c>
      <c r="AP15" s="131" t="s">
        <v>111</v>
      </c>
      <c r="AQ15" s="132" t="s">
        <v>112</v>
      </c>
      <c r="AR15" s="132" t="s">
        <v>113</v>
      </c>
      <c r="AS15" s="132" t="s">
        <v>114</v>
      </c>
      <c r="AT15" s="225" t="s">
        <v>115</v>
      </c>
      <c r="AU15" s="132" t="s">
        <v>116</v>
      </c>
      <c r="AV15" s="133">
        <v>20213829</v>
      </c>
      <c r="AW15" s="133"/>
      <c r="AX15" s="133"/>
      <c r="AY15" s="133"/>
      <c r="AZ15" s="133"/>
      <c r="BA15" s="133"/>
      <c r="BB15" s="171"/>
      <c r="BC15" s="133"/>
      <c r="BD15" s="133"/>
      <c r="BE15" s="133"/>
      <c r="BF15" s="133"/>
      <c r="BG15" s="171"/>
      <c r="BH15" s="133"/>
      <c r="BI15" s="133"/>
      <c r="BJ15" s="133"/>
      <c r="BK15" s="133"/>
      <c r="BL15" s="171"/>
      <c r="BM15" s="133"/>
      <c r="BN15" s="186"/>
      <c r="BO15" s="133"/>
      <c r="BP15" s="133"/>
      <c r="BQ15" s="171"/>
      <c r="BR15" s="133"/>
      <c r="BS15" s="133"/>
      <c r="BT15" s="133"/>
      <c r="BU15" s="133"/>
      <c r="BV15" s="171"/>
      <c r="BW15" s="133"/>
      <c r="BX15" s="133"/>
      <c r="BY15" s="133"/>
      <c r="BZ15" s="133"/>
      <c r="CA15" s="171"/>
      <c r="CB15" s="133"/>
      <c r="CC15" s="133"/>
      <c r="CD15" s="133"/>
      <c r="CE15" s="133"/>
      <c r="CF15" s="171"/>
      <c r="CG15" s="133"/>
      <c r="CH15" s="133"/>
      <c r="CI15" s="133"/>
      <c r="CJ15" s="133"/>
      <c r="CK15" s="171"/>
      <c r="CL15" s="133"/>
      <c r="CM15" s="133"/>
      <c r="CN15" s="133"/>
      <c r="CO15" s="133"/>
      <c r="CP15" s="171"/>
      <c r="CQ15" s="133"/>
      <c r="CR15" s="133"/>
      <c r="CS15" s="133"/>
      <c r="CT15" s="133"/>
      <c r="CU15" s="171"/>
      <c r="CV15" s="207"/>
      <c r="CW15" s="208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</row>
    <row r="16" spans="1:101" s="34" customFormat="1" ht="102">
      <c r="A16" s="264"/>
      <c r="B16" s="269"/>
      <c r="C16" s="275"/>
      <c r="D16" s="280"/>
      <c r="E16" s="275"/>
      <c r="F16" s="286"/>
      <c r="G16" s="289"/>
      <c r="H16" s="294" t="s">
        <v>117</v>
      </c>
      <c r="I16" s="306">
        <v>0.1</v>
      </c>
      <c r="J16" s="318" t="s">
        <v>118</v>
      </c>
      <c r="K16" s="329" t="s">
        <v>119</v>
      </c>
      <c r="L16" s="329" t="s">
        <v>120</v>
      </c>
      <c r="M16" s="318">
        <v>4</v>
      </c>
      <c r="N16" s="318">
        <v>0.2</v>
      </c>
      <c r="O16" s="318">
        <v>0.8</v>
      </c>
      <c r="P16" s="318">
        <v>4</v>
      </c>
      <c r="Q16" s="344" t="s">
        <v>104</v>
      </c>
      <c r="R16" s="350">
        <v>1</v>
      </c>
      <c r="S16" s="344" t="str">
        <f>Q16</f>
        <v>N/A</v>
      </c>
      <c r="T16" s="350">
        <f>R16</f>
        <v>1</v>
      </c>
      <c r="U16" s="318">
        <v>0.8</v>
      </c>
      <c r="V16" s="350">
        <v>1</v>
      </c>
      <c r="W16" s="360">
        <v>0.8</v>
      </c>
      <c r="X16" s="367">
        <v>1</v>
      </c>
      <c r="Y16" s="360">
        <f>SUMPRODUCT(AH16:AH17,AI16:AI17)*P16</f>
        <v>0</v>
      </c>
      <c r="Z16" s="367">
        <f>+Y16/P16</f>
        <v>0</v>
      </c>
      <c r="AA16" s="360">
        <v>0.8</v>
      </c>
      <c r="AB16" s="367">
        <v>1</v>
      </c>
      <c r="AC16" s="360">
        <v>0.8</v>
      </c>
      <c r="AD16" s="367">
        <v>1</v>
      </c>
      <c r="AE16" s="360"/>
      <c r="AF16" s="367"/>
      <c r="AG16" s="50" t="s">
        <v>104</v>
      </c>
      <c r="AH16" s="49" t="s">
        <v>104</v>
      </c>
      <c r="AI16" s="92" t="s">
        <v>104</v>
      </c>
      <c r="AJ16" s="93" t="s">
        <v>104</v>
      </c>
      <c r="AK16" s="94" t="s">
        <v>104</v>
      </c>
      <c r="AL16" s="94" t="s">
        <v>104</v>
      </c>
      <c r="AM16" s="94" t="s">
        <v>104</v>
      </c>
      <c r="AN16" s="94" t="s">
        <v>104</v>
      </c>
      <c r="AO16" s="134" t="s">
        <v>104</v>
      </c>
      <c r="AP16" s="135" t="s">
        <v>111</v>
      </c>
      <c r="AQ16" s="389" t="s">
        <v>112</v>
      </c>
      <c r="AR16" s="389" t="s">
        <v>113</v>
      </c>
      <c r="AS16" s="136" t="s">
        <v>114</v>
      </c>
      <c r="AT16" s="226" t="s">
        <v>121</v>
      </c>
      <c r="AU16" s="136" t="s">
        <v>116</v>
      </c>
      <c r="AV16" s="399" t="s">
        <v>104</v>
      </c>
      <c r="AW16" s="137" t="s">
        <v>104</v>
      </c>
      <c r="AX16" s="137"/>
      <c r="AY16" s="137"/>
      <c r="AZ16" s="399"/>
      <c r="BA16" s="399"/>
      <c r="BB16" s="411"/>
      <c r="BC16" s="137"/>
      <c r="BD16" s="137"/>
      <c r="BE16" s="399"/>
      <c r="BF16" s="399"/>
      <c r="BG16" s="411"/>
      <c r="BH16" s="137"/>
      <c r="BI16" s="137"/>
      <c r="BJ16" s="399"/>
      <c r="BK16" s="399"/>
      <c r="BL16" s="411"/>
      <c r="BM16" s="137"/>
      <c r="BN16" s="187"/>
      <c r="BO16" s="399"/>
      <c r="BP16" s="399"/>
      <c r="BQ16" s="411"/>
      <c r="BR16" s="137"/>
      <c r="BS16" s="137"/>
      <c r="BT16" s="399"/>
      <c r="BU16" s="399"/>
      <c r="BV16" s="411"/>
      <c r="BW16" s="137"/>
      <c r="BX16" s="137"/>
      <c r="BY16" s="399"/>
      <c r="BZ16" s="399"/>
      <c r="CA16" s="411"/>
      <c r="CB16" s="137"/>
      <c r="CC16" s="137"/>
      <c r="CD16" s="399"/>
      <c r="CE16" s="399"/>
      <c r="CF16" s="411"/>
      <c r="CG16" s="137"/>
      <c r="CH16" s="137"/>
      <c r="CI16" s="399"/>
      <c r="CJ16" s="399"/>
      <c r="CK16" s="411"/>
      <c r="CL16" s="137"/>
      <c r="CM16" s="137"/>
      <c r="CN16" s="399"/>
      <c r="CO16" s="399"/>
      <c r="CP16" s="411"/>
      <c r="CQ16" s="137"/>
      <c r="CR16" s="137"/>
      <c r="CS16" s="399"/>
      <c r="CT16" s="399"/>
      <c r="CU16" s="411"/>
      <c r="CV16" s="209" t="s">
        <v>122</v>
      </c>
      <c r="CW16" s="208"/>
    </row>
    <row r="17" spans="1:101" s="34" customFormat="1" ht="117" customHeight="1">
      <c r="A17" s="264"/>
      <c r="B17" s="269"/>
      <c r="C17" s="275"/>
      <c r="D17" s="280"/>
      <c r="E17" s="275"/>
      <c r="F17" s="286"/>
      <c r="G17" s="289"/>
      <c r="H17" s="295"/>
      <c r="I17" s="307"/>
      <c r="J17" s="319"/>
      <c r="K17" s="330"/>
      <c r="L17" s="330"/>
      <c r="M17" s="319"/>
      <c r="N17" s="319"/>
      <c r="O17" s="319"/>
      <c r="P17" s="319"/>
      <c r="Q17" s="345"/>
      <c r="R17" s="351"/>
      <c r="S17" s="345"/>
      <c r="T17" s="351"/>
      <c r="U17" s="319"/>
      <c r="V17" s="351"/>
      <c r="W17" s="361"/>
      <c r="X17" s="368"/>
      <c r="Y17" s="361"/>
      <c r="Z17" s="368"/>
      <c r="AA17" s="361"/>
      <c r="AB17" s="368"/>
      <c r="AC17" s="361"/>
      <c r="AD17" s="368"/>
      <c r="AE17" s="361"/>
      <c r="AF17" s="368"/>
      <c r="AG17" s="52" t="s">
        <v>104</v>
      </c>
      <c r="AH17" s="51" t="s">
        <v>104</v>
      </c>
      <c r="AI17" s="95" t="s">
        <v>104</v>
      </c>
      <c r="AJ17" s="96" t="s">
        <v>104</v>
      </c>
      <c r="AK17" s="97" t="s">
        <v>104</v>
      </c>
      <c r="AL17" s="97" t="s">
        <v>104</v>
      </c>
      <c r="AM17" s="97" t="s">
        <v>104</v>
      </c>
      <c r="AN17" s="97" t="s">
        <v>104</v>
      </c>
      <c r="AO17" s="138" t="s">
        <v>104</v>
      </c>
      <c r="AP17" s="139" t="s">
        <v>111</v>
      </c>
      <c r="AQ17" s="390"/>
      <c r="AR17" s="390"/>
      <c r="AS17" s="140" t="s">
        <v>114</v>
      </c>
      <c r="AT17" s="227" t="s">
        <v>121</v>
      </c>
      <c r="AU17" s="140" t="s">
        <v>116</v>
      </c>
      <c r="AV17" s="400"/>
      <c r="AW17" s="141" t="s">
        <v>104</v>
      </c>
      <c r="AX17" s="141"/>
      <c r="AY17" s="141"/>
      <c r="AZ17" s="400"/>
      <c r="BA17" s="400"/>
      <c r="BB17" s="412"/>
      <c r="BC17" s="141"/>
      <c r="BD17" s="141"/>
      <c r="BE17" s="400"/>
      <c r="BF17" s="400"/>
      <c r="BG17" s="412"/>
      <c r="BH17" s="141"/>
      <c r="BI17" s="141"/>
      <c r="BJ17" s="400"/>
      <c r="BK17" s="400"/>
      <c r="BL17" s="412"/>
      <c r="BM17" s="141"/>
      <c r="BN17" s="188"/>
      <c r="BO17" s="400"/>
      <c r="BP17" s="400"/>
      <c r="BQ17" s="412"/>
      <c r="BR17" s="141"/>
      <c r="BS17" s="141"/>
      <c r="BT17" s="400"/>
      <c r="BU17" s="400"/>
      <c r="BV17" s="412"/>
      <c r="BW17" s="141"/>
      <c r="BX17" s="141"/>
      <c r="BY17" s="400"/>
      <c r="BZ17" s="400"/>
      <c r="CA17" s="412"/>
      <c r="CB17" s="141"/>
      <c r="CC17" s="141"/>
      <c r="CD17" s="400"/>
      <c r="CE17" s="400"/>
      <c r="CF17" s="412"/>
      <c r="CG17" s="141"/>
      <c r="CH17" s="141"/>
      <c r="CI17" s="400"/>
      <c r="CJ17" s="400"/>
      <c r="CK17" s="412"/>
      <c r="CL17" s="141"/>
      <c r="CM17" s="141"/>
      <c r="CN17" s="400"/>
      <c r="CO17" s="400"/>
      <c r="CP17" s="412"/>
      <c r="CQ17" s="141"/>
      <c r="CR17" s="141"/>
      <c r="CS17" s="400"/>
      <c r="CT17" s="400"/>
      <c r="CU17" s="412"/>
      <c r="CV17" s="210" t="s">
        <v>122</v>
      </c>
      <c r="CW17" s="211"/>
    </row>
    <row r="18" spans="1:166" ht="117" customHeight="1">
      <c r="A18" s="264"/>
      <c r="B18" s="269"/>
      <c r="C18" s="275"/>
      <c r="D18" s="280"/>
      <c r="E18" s="275"/>
      <c r="F18" s="286"/>
      <c r="G18" s="289"/>
      <c r="H18" s="296"/>
      <c r="I18" s="308"/>
      <c r="J18" s="320"/>
      <c r="K18" s="331"/>
      <c r="L18" s="331"/>
      <c r="M18" s="320"/>
      <c r="N18" s="320"/>
      <c r="O18" s="320"/>
      <c r="P18" s="320"/>
      <c r="Q18" s="346"/>
      <c r="R18" s="352"/>
      <c r="S18" s="346"/>
      <c r="T18" s="352"/>
      <c r="U18" s="320"/>
      <c r="V18" s="352"/>
      <c r="W18" s="362"/>
      <c r="X18" s="369"/>
      <c r="Y18" s="362"/>
      <c r="Z18" s="369"/>
      <c r="AA18" s="362"/>
      <c r="AB18" s="369"/>
      <c r="AC18" s="362"/>
      <c r="AD18" s="369"/>
      <c r="AE18" s="362"/>
      <c r="AF18" s="66"/>
      <c r="AG18" s="54" t="s">
        <v>104</v>
      </c>
      <c r="AH18" s="53" t="s">
        <v>104</v>
      </c>
      <c r="AI18" s="53" t="s">
        <v>104</v>
      </c>
      <c r="AJ18" s="98" t="s">
        <v>104</v>
      </c>
      <c r="AK18" s="99" t="s">
        <v>104</v>
      </c>
      <c r="AL18" s="99" t="s">
        <v>104</v>
      </c>
      <c r="AM18" s="99" t="s">
        <v>104</v>
      </c>
      <c r="AN18" s="99" t="s">
        <v>104</v>
      </c>
      <c r="AO18" s="142" t="s">
        <v>104</v>
      </c>
      <c r="AP18" s="143" t="s">
        <v>111</v>
      </c>
      <c r="AQ18" s="391"/>
      <c r="AR18" s="391"/>
      <c r="AS18" s="144" t="s">
        <v>114</v>
      </c>
      <c r="AT18" s="228" t="s">
        <v>121</v>
      </c>
      <c r="AU18" s="144" t="s">
        <v>116</v>
      </c>
      <c r="AV18" s="401"/>
      <c r="AW18" s="145" t="s">
        <v>104</v>
      </c>
      <c r="AX18" s="145"/>
      <c r="AY18" s="145"/>
      <c r="AZ18" s="145"/>
      <c r="BA18" s="145"/>
      <c r="BB18" s="172"/>
      <c r="BC18" s="145"/>
      <c r="BD18" s="145"/>
      <c r="BE18" s="145"/>
      <c r="BF18" s="145"/>
      <c r="BG18" s="172"/>
      <c r="BH18" s="145"/>
      <c r="BI18" s="145"/>
      <c r="BJ18" s="145"/>
      <c r="BK18" s="145"/>
      <c r="BL18" s="172"/>
      <c r="BM18" s="145"/>
      <c r="BN18" s="189"/>
      <c r="BO18" s="401"/>
      <c r="BP18" s="401"/>
      <c r="BQ18" s="420"/>
      <c r="BR18" s="145"/>
      <c r="BS18" s="145"/>
      <c r="BT18" s="401"/>
      <c r="BU18" s="401"/>
      <c r="BV18" s="420"/>
      <c r="BW18" s="145"/>
      <c r="BX18" s="145"/>
      <c r="BY18" s="401"/>
      <c r="BZ18" s="401"/>
      <c r="CA18" s="420"/>
      <c r="CB18" s="145"/>
      <c r="CC18" s="145"/>
      <c r="CD18" s="401"/>
      <c r="CE18" s="401"/>
      <c r="CF18" s="420"/>
      <c r="CG18" s="145"/>
      <c r="CH18" s="145"/>
      <c r="CI18" s="401"/>
      <c r="CJ18" s="401"/>
      <c r="CK18" s="420"/>
      <c r="CL18" s="145"/>
      <c r="CM18" s="145"/>
      <c r="CN18" s="401"/>
      <c r="CO18" s="401"/>
      <c r="CP18" s="172"/>
      <c r="CQ18" s="145"/>
      <c r="CR18" s="145"/>
      <c r="CS18" s="145"/>
      <c r="CT18" s="145"/>
      <c r="CU18" s="172"/>
      <c r="CV18" s="212" t="s">
        <v>122</v>
      </c>
      <c r="CW18" s="213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</row>
    <row r="19" spans="1:166" ht="141" customHeight="1">
      <c r="A19" s="264"/>
      <c r="B19" s="269"/>
      <c r="C19" s="275"/>
      <c r="D19" s="280"/>
      <c r="E19" s="275"/>
      <c r="F19" s="286"/>
      <c r="G19" s="289"/>
      <c r="H19" s="297" t="s">
        <v>123</v>
      </c>
      <c r="I19" s="309">
        <v>0.4</v>
      </c>
      <c r="J19" s="321" t="s">
        <v>106</v>
      </c>
      <c r="K19" s="332" t="s">
        <v>124</v>
      </c>
      <c r="L19" s="332">
        <v>0.33</v>
      </c>
      <c r="M19" s="321">
        <v>6</v>
      </c>
      <c r="N19" s="341">
        <v>4</v>
      </c>
      <c r="O19" s="341">
        <v>6</v>
      </c>
      <c r="P19" s="341">
        <v>9</v>
      </c>
      <c r="Q19" s="341">
        <v>9</v>
      </c>
      <c r="R19" s="353">
        <v>0</v>
      </c>
      <c r="S19" s="341"/>
      <c r="T19" s="353"/>
      <c r="U19" s="341"/>
      <c r="V19" s="353"/>
      <c r="W19" s="363"/>
      <c r="X19" s="370"/>
      <c r="Y19" s="363"/>
      <c r="Z19" s="370"/>
      <c r="AA19" s="363"/>
      <c r="AB19" s="370"/>
      <c r="AC19" s="363"/>
      <c r="AD19" s="370"/>
      <c r="AE19" s="363"/>
      <c r="AF19" s="370"/>
      <c r="AG19" s="100" t="s">
        <v>125</v>
      </c>
      <c r="AH19" s="101">
        <v>0.11</v>
      </c>
      <c r="AI19" s="102">
        <v>0</v>
      </c>
      <c r="AJ19" s="103" t="s">
        <v>110</v>
      </c>
      <c r="AK19" s="104" t="s">
        <v>104</v>
      </c>
      <c r="AL19" s="104" t="s">
        <v>104</v>
      </c>
      <c r="AM19" s="104" t="s">
        <v>104</v>
      </c>
      <c r="AN19" s="104" t="s">
        <v>104</v>
      </c>
      <c r="AO19" s="146" t="s">
        <v>126</v>
      </c>
      <c r="AP19" s="383" t="s">
        <v>111</v>
      </c>
      <c r="AQ19" s="383" t="s">
        <v>112</v>
      </c>
      <c r="AR19" s="392" t="s">
        <v>113</v>
      </c>
      <c r="AS19" s="147" t="s">
        <v>114</v>
      </c>
      <c r="AT19" s="229" t="s">
        <v>121</v>
      </c>
      <c r="AU19" s="147" t="s">
        <v>116</v>
      </c>
      <c r="AV19" s="148">
        <v>190900005</v>
      </c>
      <c r="AW19" s="148"/>
      <c r="AX19" s="173"/>
      <c r="AY19" s="173"/>
      <c r="AZ19" s="404"/>
      <c r="BA19" s="404"/>
      <c r="BB19" s="413"/>
      <c r="BC19" s="173"/>
      <c r="BD19" s="173"/>
      <c r="BE19" s="404"/>
      <c r="BF19" s="404"/>
      <c r="BG19" s="413"/>
      <c r="BH19" s="173"/>
      <c r="BI19" s="173"/>
      <c r="BJ19" s="404"/>
      <c r="BK19" s="404"/>
      <c r="BL19" s="413"/>
      <c r="BM19" s="173"/>
      <c r="BN19" s="190"/>
      <c r="BO19" s="404"/>
      <c r="BP19" s="404"/>
      <c r="BQ19" s="413"/>
      <c r="BR19" s="173"/>
      <c r="BS19" s="173"/>
      <c r="BT19" s="404"/>
      <c r="BU19" s="404"/>
      <c r="BV19" s="413"/>
      <c r="BW19" s="173"/>
      <c r="BX19" s="173"/>
      <c r="BY19" s="404"/>
      <c r="BZ19" s="404"/>
      <c r="CA19" s="413"/>
      <c r="CB19" s="173"/>
      <c r="CC19" s="173"/>
      <c r="CD19" s="404"/>
      <c r="CE19" s="404"/>
      <c r="CF19" s="413"/>
      <c r="CG19" s="173">
        <v>135000000</v>
      </c>
      <c r="CH19" s="173">
        <v>113000000</v>
      </c>
      <c r="CI19" s="404"/>
      <c r="CJ19" s="404"/>
      <c r="CK19" s="413"/>
      <c r="CL19" s="173">
        <v>135000000</v>
      </c>
      <c r="CM19" s="173"/>
      <c r="CN19" s="404"/>
      <c r="CO19" s="404"/>
      <c r="CP19" s="413"/>
      <c r="CQ19" s="173"/>
      <c r="CR19" s="173"/>
      <c r="CS19" s="404"/>
      <c r="CT19" s="404"/>
      <c r="CU19" s="413"/>
      <c r="CV19" s="214"/>
      <c r="CW19" s="428"/>
      <c r="CX19" s="215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</row>
    <row r="20" spans="1:166" ht="130.5" customHeight="1">
      <c r="A20" s="264"/>
      <c r="B20" s="269"/>
      <c r="C20" s="275"/>
      <c r="D20" s="280"/>
      <c r="E20" s="275"/>
      <c r="F20" s="286"/>
      <c r="G20" s="289"/>
      <c r="H20" s="298"/>
      <c r="I20" s="310"/>
      <c r="J20" s="322"/>
      <c r="K20" s="333"/>
      <c r="L20" s="333"/>
      <c r="M20" s="322"/>
      <c r="N20" s="342"/>
      <c r="O20" s="342"/>
      <c r="P20" s="342"/>
      <c r="Q20" s="342"/>
      <c r="R20" s="354"/>
      <c r="S20" s="342"/>
      <c r="T20" s="354"/>
      <c r="U20" s="342"/>
      <c r="V20" s="354"/>
      <c r="W20" s="364"/>
      <c r="X20" s="371"/>
      <c r="Y20" s="364"/>
      <c r="Z20" s="371"/>
      <c r="AA20" s="364"/>
      <c r="AB20" s="371"/>
      <c r="AC20" s="364"/>
      <c r="AD20" s="371"/>
      <c r="AE20" s="364"/>
      <c r="AF20" s="371"/>
      <c r="AG20" s="105" t="s">
        <v>127</v>
      </c>
      <c r="AH20" s="106">
        <v>0.12</v>
      </c>
      <c r="AI20" s="107">
        <v>0</v>
      </c>
      <c r="AJ20" s="108" t="s">
        <v>110</v>
      </c>
      <c r="AK20" s="109" t="s">
        <v>104</v>
      </c>
      <c r="AL20" s="109" t="s">
        <v>104</v>
      </c>
      <c r="AM20" s="109" t="s">
        <v>104</v>
      </c>
      <c r="AN20" s="109" t="s">
        <v>104</v>
      </c>
      <c r="AO20" s="149" t="s">
        <v>128</v>
      </c>
      <c r="AP20" s="384"/>
      <c r="AQ20" s="384"/>
      <c r="AR20" s="393"/>
      <c r="AS20" s="150" t="s">
        <v>114</v>
      </c>
      <c r="AT20" s="230" t="s">
        <v>121</v>
      </c>
      <c r="AU20" s="150" t="s">
        <v>116</v>
      </c>
      <c r="AV20" s="151">
        <v>190900005</v>
      </c>
      <c r="AW20" s="151"/>
      <c r="AX20" s="174"/>
      <c r="AY20" s="174"/>
      <c r="AZ20" s="405"/>
      <c r="BA20" s="405"/>
      <c r="BB20" s="414"/>
      <c r="BC20" s="174"/>
      <c r="BD20" s="174"/>
      <c r="BE20" s="405"/>
      <c r="BF20" s="405"/>
      <c r="BG20" s="414"/>
      <c r="BH20" s="174"/>
      <c r="BI20" s="174"/>
      <c r="BJ20" s="405"/>
      <c r="BK20" s="405"/>
      <c r="BL20" s="414"/>
      <c r="BM20" s="174"/>
      <c r="BN20" s="191"/>
      <c r="BO20" s="405"/>
      <c r="BP20" s="405"/>
      <c r="BQ20" s="414"/>
      <c r="BR20" s="174"/>
      <c r="BS20" s="174"/>
      <c r="BT20" s="405"/>
      <c r="BU20" s="405"/>
      <c r="BV20" s="414"/>
      <c r="BW20" s="174"/>
      <c r="BX20" s="174"/>
      <c r="BY20" s="405"/>
      <c r="BZ20" s="405"/>
      <c r="CA20" s="414"/>
      <c r="CB20" s="174"/>
      <c r="CC20" s="174"/>
      <c r="CD20" s="405"/>
      <c r="CE20" s="405"/>
      <c r="CF20" s="414"/>
      <c r="CG20" s="174">
        <v>135000000</v>
      </c>
      <c r="CH20" s="174">
        <v>105000000</v>
      </c>
      <c r="CI20" s="405"/>
      <c r="CJ20" s="405"/>
      <c r="CK20" s="414"/>
      <c r="CL20" s="174">
        <v>135000000</v>
      </c>
      <c r="CM20" s="174"/>
      <c r="CN20" s="405"/>
      <c r="CO20" s="405"/>
      <c r="CP20" s="414"/>
      <c r="CQ20" s="174"/>
      <c r="CR20" s="174"/>
      <c r="CS20" s="405"/>
      <c r="CT20" s="405"/>
      <c r="CU20" s="414"/>
      <c r="CV20" s="216"/>
      <c r="CW20" s="428"/>
      <c r="CX20" s="215"/>
      <c r="CY20" s="217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</row>
    <row r="21" spans="1:166" ht="132.75" customHeight="1">
      <c r="A21" s="264"/>
      <c r="B21" s="269"/>
      <c r="C21" s="275"/>
      <c r="D21" s="280"/>
      <c r="E21" s="275"/>
      <c r="F21" s="286"/>
      <c r="G21" s="289"/>
      <c r="H21" s="298"/>
      <c r="I21" s="310"/>
      <c r="J21" s="322"/>
      <c r="K21" s="333"/>
      <c r="L21" s="333"/>
      <c r="M21" s="322"/>
      <c r="N21" s="342"/>
      <c r="O21" s="342"/>
      <c r="P21" s="342"/>
      <c r="Q21" s="342"/>
      <c r="R21" s="354"/>
      <c r="S21" s="342"/>
      <c r="T21" s="354"/>
      <c r="U21" s="342"/>
      <c r="V21" s="354"/>
      <c r="W21" s="364"/>
      <c r="X21" s="371"/>
      <c r="Y21" s="364"/>
      <c r="Z21" s="371"/>
      <c r="AA21" s="364"/>
      <c r="AB21" s="371"/>
      <c r="AC21" s="364"/>
      <c r="AD21" s="371"/>
      <c r="AE21" s="364"/>
      <c r="AF21" s="371"/>
      <c r="AG21" s="105" t="s">
        <v>129</v>
      </c>
      <c r="AH21" s="106">
        <v>0.11</v>
      </c>
      <c r="AI21" s="107">
        <v>0</v>
      </c>
      <c r="AJ21" s="108" t="s">
        <v>110</v>
      </c>
      <c r="AK21" s="109" t="s">
        <v>104</v>
      </c>
      <c r="AL21" s="109" t="s">
        <v>104</v>
      </c>
      <c r="AM21" s="109" t="s">
        <v>104</v>
      </c>
      <c r="AN21" s="109" t="s">
        <v>104</v>
      </c>
      <c r="AO21" s="149" t="s">
        <v>130</v>
      </c>
      <c r="AP21" s="384"/>
      <c r="AQ21" s="384"/>
      <c r="AR21" s="393"/>
      <c r="AS21" s="150" t="s">
        <v>114</v>
      </c>
      <c r="AT21" s="230" t="s">
        <v>121</v>
      </c>
      <c r="AU21" s="150" t="s">
        <v>116</v>
      </c>
      <c r="AV21" s="151">
        <v>190900005</v>
      </c>
      <c r="AW21" s="151"/>
      <c r="AX21" s="174"/>
      <c r="AY21" s="174"/>
      <c r="AZ21" s="405"/>
      <c r="BA21" s="405"/>
      <c r="BB21" s="414"/>
      <c r="BC21" s="174"/>
      <c r="BD21" s="174"/>
      <c r="BE21" s="405"/>
      <c r="BF21" s="405"/>
      <c r="BG21" s="414"/>
      <c r="BH21" s="174"/>
      <c r="BI21" s="174"/>
      <c r="BJ21" s="405"/>
      <c r="BK21" s="405"/>
      <c r="BL21" s="414"/>
      <c r="BM21" s="174"/>
      <c r="BN21" s="191"/>
      <c r="BO21" s="405"/>
      <c r="BP21" s="405"/>
      <c r="BQ21" s="414"/>
      <c r="BR21" s="174"/>
      <c r="BS21" s="174"/>
      <c r="BT21" s="405"/>
      <c r="BU21" s="405"/>
      <c r="BV21" s="414"/>
      <c r="BW21" s="174"/>
      <c r="BX21" s="174"/>
      <c r="BY21" s="405"/>
      <c r="BZ21" s="405"/>
      <c r="CA21" s="414"/>
      <c r="CB21" s="174"/>
      <c r="CC21" s="174"/>
      <c r="CD21" s="405"/>
      <c r="CE21" s="405"/>
      <c r="CF21" s="414"/>
      <c r="CG21" s="174">
        <v>145000000</v>
      </c>
      <c r="CH21" s="174">
        <v>104000000</v>
      </c>
      <c r="CI21" s="405"/>
      <c r="CJ21" s="405"/>
      <c r="CK21" s="414"/>
      <c r="CL21" s="174">
        <v>145000000</v>
      </c>
      <c r="CM21" s="174"/>
      <c r="CN21" s="405"/>
      <c r="CO21" s="405"/>
      <c r="CP21" s="414"/>
      <c r="CQ21" s="174"/>
      <c r="CR21" s="174"/>
      <c r="CS21" s="405"/>
      <c r="CT21" s="405"/>
      <c r="CU21" s="414"/>
      <c r="CV21" s="216"/>
      <c r="CW21" s="428"/>
      <c r="CX21" s="215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</row>
    <row r="22" spans="1:166" ht="135" customHeight="1">
      <c r="A22" s="264"/>
      <c r="B22" s="269"/>
      <c r="C22" s="275"/>
      <c r="D22" s="280"/>
      <c r="E22" s="275"/>
      <c r="F22" s="286"/>
      <c r="G22" s="289"/>
      <c r="H22" s="298"/>
      <c r="I22" s="310"/>
      <c r="J22" s="322"/>
      <c r="K22" s="333"/>
      <c r="L22" s="333"/>
      <c r="M22" s="322"/>
      <c r="N22" s="342"/>
      <c r="O22" s="342"/>
      <c r="P22" s="342"/>
      <c r="Q22" s="342"/>
      <c r="R22" s="354"/>
      <c r="S22" s="342"/>
      <c r="T22" s="354"/>
      <c r="U22" s="342"/>
      <c r="V22" s="354"/>
      <c r="W22" s="364"/>
      <c r="X22" s="371"/>
      <c r="Y22" s="364"/>
      <c r="Z22" s="371"/>
      <c r="AA22" s="364"/>
      <c r="AB22" s="371"/>
      <c r="AC22" s="364"/>
      <c r="AD22" s="371"/>
      <c r="AE22" s="364"/>
      <c r="AF22" s="371"/>
      <c r="AG22" s="105" t="s">
        <v>131</v>
      </c>
      <c r="AH22" s="106">
        <v>0.11</v>
      </c>
      <c r="AI22" s="107">
        <v>0</v>
      </c>
      <c r="AJ22" s="108" t="s">
        <v>110</v>
      </c>
      <c r="AK22" s="109" t="s">
        <v>104</v>
      </c>
      <c r="AL22" s="109" t="s">
        <v>104</v>
      </c>
      <c r="AM22" s="109" t="s">
        <v>104</v>
      </c>
      <c r="AN22" s="109" t="s">
        <v>104</v>
      </c>
      <c r="AO22" s="149" t="s">
        <v>132</v>
      </c>
      <c r="AP22" s="384"/>
      <c r="AQ22" s="384"/>
      <c r="AR22" s="393"/>
      <c r="AS22" s="150" t="s">
        <v>114</v>
      </c>
      <c r="AT22" s="230" t="s">
        <v>121</v>
      </c>
      <c r="AU22" s="150" t="s">
        <v>116</v>
      </c>
      <c r="AV22" s="151">
        <v>190900005</v>
      </c>
      <c r="AW22" s="151"/>
      <c r="AX22" s="174"/>
      <c r="AY22" s="174"/>
      <c r="AZ22" s="405"/>
      <c r="BA22" s="405"/>
      <c r="BB22" s="414"/>
      <c r="BC22" s="174"/>
      <c r="BD22" s="174"/>
      <c r="BE22" s="405"/>
      <c r="BF22" s="405"/>
      <c r="BG22" s="414"/>
      <c r="BH22" s="174"/>
      <c r="BI22" s="174"/>
      <c r="BJ22" s="405"/>
      <c r="BK22" s="405"/>
      <c r="BL22" s="414"/>
      <c r="BM22" s="174"/>
      <c r="BN22" s="191"/>
      <c r="BO22" s="405"/>
      <c r="BP22" s="405"/>
      <c r="BQ22" s="414"/>
      <c r="BR22" s="174"/>
      <c r="BS22" s="174"/>
      <c r="BT22" s="405"/>
      <c r="BU22" s="405"/>
      <c r="BV22" s="414"/>
      <c r="BW22" s="174"/>
      <c r="BX22" s="174"/>
      <c r="BY22" s="405"/>
      <c r="BZ22" s="405"/>
      <c r="CA22" s="414"/>
      <c r="CB22" s="174"/>
      <c r="CC22" s="174"/>
      <c r="CD22" s="405"/>
      <c r="CE22" s="405"/>
      <c r="CF22" s="414"/>
      <c r="CG22" s="174">
        <v>157810134</v>
      </c>
      <c r="CH22" s="174">
        <v>106810134</v>
      </c>
      <c r="CI22" s="405"/>
      <c r="CJ22" s="405"/>
      <c r="CK22" s="414"/>
      <c r="CL22" s="174">
        <v>157810134</v>
      </c>
      <c r="CM22" s="174"/>
      <c r="CN22" s="405"/>
      <c r="CO22" s="405"/>
      <c r="CP22" s="414"/>
      <c r="CQ22" s="174"/>
      <c r="CR22" s="174"/>
      <c r="CS22" s="405"/>
      <c r="CT22" s="405"/>
      <c r="CU22" s="414"/>
      <c r="CV22" s="216"/>
      <c r="CW22" s="428"/>
      <c r="CX22" s="218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</row>
    <row r="23" spans="1:166" ht="117" customHeight="1">
      <c r="A23" s="264"/>
      <c r="B23" s="269"/>
      <c r="C23" s="275"/>
      <c r="D23" s="280"/>
      <c r="E23" s="275"/>
      <c r="F23" s="286"/>
      <c r="G23" s="289"/>
      <c r="H23" s="298"/>
      <c r="I23" s="310"/>
      <c r="J23" s="322"/>
      <c r="K23" s="333"/>
      <c r="L23" s="333"/>
      <c r="M23" s="322"/>
      <c r="N23" s="342"/>
      <c r="O23" s="342"/>
      <c r="P23" s="342"/>
      <c r="Q23" s="342"/>
      <c r="R23" s="354"/>
      <c r="S23" s="342"/>
      <c r="T23" s="354"/>
      <c r="U23" s="55"/>
      <c r="V23" s="67"/>
      <c r="W23" s="68"/>
      <c r="X23" s="69"/>
      <c r="Y23" s="68"/>
      <c r="Z23" s="69"/>
      <c r="AA23" s="68"/>
      <c r="AB23" s="69"/>
      <c r="AC23" s="68"/>
      <c r="AD23" s="69"/>
      <c r="AE23" s="68"/>
      <c r="AF23" s="69"/>
      <c r="AG23" s="105" t="s">
        <v>133</v>
      </c>
      <c r="AH23" s="106">
        <v>0.11</v>
      </c>
      <c r="AI23" s="107">
        <v>0</v>
      </c>
      <c r="AJ23" s="108" t="s">
        <v>110</v>
      </c>
      <c r="AK23" s="109" t="s">
        <v>104</v>
      </c>
      <c r="AL23" s="109" t="s">
        <v>104</v>
      </c>
      <c r="AM23" s="109" t="s">
        <v>104</v>
      </c>
      <c r="AN23" s="109" t="s">
        <v>104</v>
      </c>
      <c r="AO23" s="149" t="s">
        <v>134</v>
      </c>
      <c r="AP23" s="384"/>
      <c r="AQ23" s="384"/>
      <c r="AR23" s="393"/>
      <c r="AS23" s="152" t="s">
        <v>114</v>
      </c>
      <c r="AT23" s="230" t="s">
        <v>121</v>
      </c>
      <c r="AU23" s="231" t="s">
        <v>116</v>
      </c>
      <c r="AV23" s="151">
        <v>190900005</v>
      </c>
      <c r="AW23" s="174"/>
      <c r="AX23" s="174"/>
      <c r="AY23" s="174"/>
      <c r="AZ23" s="174"/>
      <c r="BA23" s="174"/>
      <c r="BB23" s="175"/>
      <c r="BC23" s="174"/>
      <c r="BD23" s="174"/>
      <c r="BE23" s="174"/>
      <c r="BF23" s="174"/>
      <c r="BG23" s="175"/>
      <c r="BH23" s="174"/>
      <c r="BI23" s="174"/>
      <c r="BJ23" s="174"/>
      <c r="BK23" s="174"/>
      <c r="BL23" s="175"/>
      <c r="BM23" s="174"/>
      <c r="BN23" s="191"/>
      <c r="BO23" s="174"/>
      <c r="BP23" s="174"/>
      <c r="BQ23" s="175"/>
      <c r="BR23" s="174"/>
      <c r="BS23" s="174"/>
      <c r="BT23" s="174"/>
      <c r="BU23" s="174"/>
      <c r="BV23" s="175"/>
      <c r="BW23" s="174"/>
      <c r="BX23" s="174"/>
      <c r="BY23" s="174"/>
      <c r="BZ23" s="174"/>
      <c r="CA23" s="175"/>
      <c r="CB23" s="174"/>
      <c r="CC23" s="174"/>
      <c r="CD23" s="405"/>
      <c r="CE23" s="405"/>
      <c r="CF23" s="414"/>
      <c r="CG23" s="174">
        <v>7800000</v>
      </c>
      <c r="CH23" s="174">
        <v>2600000</v>
      </c>
      <c r="CI23" s="405"/>
      <c r="CJ23" s="405"/>
      <c r="CK23" s="414"/>
      <c r="CL23" s="174">
        <v>7800000</v>
      </c>
      <c r="CM23" s="174"/>
      <c r="CN23" s="405"/>
      <c r="CO23" s="405"/>
      <c r="CP23" s="175"/>
      <c r="CQ23" s="174"/>
      <c r="CR23" s="174"/>
      <c r="CS23" s="174"/>
      <c r="CT23" s="174"/>
      <c r="CU23" s="175"/>
      <c r="CV23" s="216"/>
      <c r="CW23" s="428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</row>
    <row r="24" spans="1:166" ht="117" customHeight="1">
      <c r="A24" s="264"/>
      <c r="B24" s="269"/>
      <c r="C24" s="275"/>
      <c r="D24" s="280"/>
      <c r="E24" s="275"/>
      <c r="F24" s="286"/>
      <c r="G24" s="289"/>
      <c r="H24" s="298"/>
      <c r="I24" s="310"/>
      <c r="J24" s="322"/>
      <c r="K24" s="333"/>
      <c r="L24" s="333"/>
      <c r="M24" s="322"/>
      <c r="N24" s="342"/>
      <c r="O24" s="342"/>
      <c r="P24" s="342"/>
      <c r="Q24" s="342"/>
      <c r="R24" s="354"/>
      <c r="S24" s="342"/>
      <c r="T24" s="354"/>
      <c r="U24" s="55"/>
      <c r="V24" s="67"/>
      <c r="W24" s="68"/>
      <c r="X24" s="69"/>
      <c r="Y24" s="68"/>
      <c r="Z24" s="69"/>
      <c r="AA24" s="68"/>
      <c r="AB24" s="69"/>
      <c r="AC24" s="68"/>
      <c r="AD24" s="69"/>
      <c r="AE24" s="68"/>
      <c r="AF24" s="69"/>
      <c r="AG24" s="105" t="s">
        <v>135</v>
      </c>
      <c r="AH24" s="106">
        <v>0.11</v>
      </c>
      <c r="AI24" s="107">
        <v>0</v>
      </c>
      <c r="AJ24" s="108" t="s">
        <v>110</v>
      </c>
      <c r="AK24" s="109" t="s">
        <v>104</v>
      </c>
      <c r="AL24" s="109" t="s">
        <v>104</v>
      </c>
      <c r="AM24" s="109" t="s">
        <v>104</v>
      </c>
      <c r="AN24" s="109" t="s">
        <v>104</v>
      </c>
      <c r="AO24" s="149" t="s">
        <v>136</v>
      </c>
      <c r="AP24" s="384"/>
      <c r="AQ24" s="384"/>
      <c r="AR24" s="393"/>
      <c r="AS24" s="152" t="s">
        <v>114</v>
      </c>
      <c r="AT24" s="230" t="s">
        <v>121</v>
      </c>
      <c r="AU24" s="231" t="s">
        <v>116</v>
      </c>
      <c r="AV24" s="151">
        <v>190900005</v>
      </c>
      <c r="AW24" s="174"/>
      <c r="AX24" s="174"/>
      <c r="AY24" s="174"/>
      <c r="AZ24" s="174"/>
      <c r="BA24" s="174"/>
      <c r="BB24" s="175"/>
      <c r="BC24" s="174"/>
      <c r="BD24" s="174"/>
      <c r="BE24" s="174"/>
      <c r="BF24" s="174"/>
      <c r="BG24" s="175"/>
      <c r="BH24" s="174"/>
      <c r="BI24" s="174"/>
      <c r="BJ24" s="174"/>
      <c r="BK24" s="174"/>
      <c r="BL24" s="175"/>
      <c r="BM24" s="174"/>
      <c r="BN24" s="191"/>
      <c r="BO24" s="174"/>
      <c r="BP24" s="174"/>
      <c r="BQ24" s="175"/>
      <c r="BR24" s="174"/>
      <c r="BS24" s="174"/>
      <c r="BT24" s="174"/>
      <c r="BU24" s="174"/>
      <c r="BV24" s="175"/>
      <c r="BW24" s="174"/>
      <c r="BX24" s="174"/>
      <c r="BY24" s="174"/>
      <c r="BZ24" s="174"/>
      <c r="CA24" s="175"/>
      <c r="CB24" s="174"/>
      <c r="CC24" s="174"/>
      <c r="CD24" s="405"/>
      <c r="CE24" s="405"/>
      <c r="CF24" s="414"/>
      <c r="CG24" s="174">
        <v>10500000</v>
      </c>
      <c r="CH24" s="174">
        <v>2500000</v>
      </c>
      <c r="CI24" s="405"/>
      <c r="CJ24" s="405"/>
      <c r="CK24" s="414"/>
      <c r="CL24" s="174">
        <v>10500000</v>
      </c>
      <c r="CM24" s="174"/>
      <c r="CN24" s="405"/>
      <c r="CO24" s="405"/>
      <c r="CP24" s="175"/>
      <c r="CQ24" s="174"/>
      <c r="CR24" s="174"/>
      <c r="CS24" s="174"/>
      <c r="CT24" s="174"/>
      <c r="CU24" s="175"/>
      <c r="CV24" s="216"/>
      <c r="CW24" s="428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</row>
    <row r="25" spans="1:166" ht="117" customHeight="1">
      <c r="A25" s="264"/>
      <c r="B25" s="269"/>
      <c r="C25" s="275"/>
      <c r="D25" s="280"/>
      <c r="E25" s="275"/>
      <c r="F25" s="286"/>
      <c r="G25" s="289"/>
      <c r="H25" s="298"/>
      <c r="I25" s="310"/>
      <c r="J25" s="322"/>
      <c r="K25" s="333"/>
      <c r="L25" s="333"/>
      <c r="M25" s="322"/>
      <c r="N25" s="342"/>
      <c r="O25" s="342"/>
      <c r="P25" s="342"/>
      <c r="Q25" s="342"/>
      <c r="R25" s="354"/>
      <c r="S25" s="342"/>
      <c r="T25" s="354"/>
      <c r="U25" s="55"/>
      <c r="V25" s="67"/>
      <c r="W25" s="68"/>
      <c r="X25" s="69"/>
      <c r="Y25" s="68"/>
      <c r="Z25" s="69"/>
      <c r="AA25" s="68"/>
      <c r="AB25" s="69"/>
      <c r="AC25" s="68"/>
      <c r="AD25" s="69"/>
      <c r="AE25" s="68"/>
      <c r="AF25" s="69"/>
      <c r="AG25" s="105" t="s">
        <v>137</v>
      </c>
      <c r="AH25" s="106">
        <v>0.11</v>
      </c>
      <c r="AI25" s="107">
        <v>0</v>
      </c>
      <c r="AJ25" s="108" t="s">
        <v>110</v>
      </c>
      <c r="AK25" s="109" t="s">
        <v>104</v>
      </c>
      <c r="AL25" s="109" t="s">
        <v>104</v>
      </c>
      <c r="AM25" s="109" t="s">
        <v>104</v>
      </c>
      <c r="AN25" s="109" t="s">
        <v>104</v>
      </c>
      <c r="AO25" s="149" t="s">
        <v>138</v>
      </c>
      <c r="AP25" s="384"/>
      <c r="AQ25" s="384"/>
      <c r="AR25" s="393"/>
      <c r="AS25" s="152" t="s">
        <v>114</v>
      </c>
      <c r="AT25" s="230" t="s">
        <v>121</v>
      </c>
      <c r="AU25" s="231" t="s">
        <v>116</v>
      </c>
      <c r="AV25" s="151">
        <v>190900005</v>
      </c>
      <c r="AW25" s="174"/>
      <c r="AX25" s="174"/>
      <c r="AY25" s="174"/>
      <c r="AZ25" s="174"/>
      <c r="BA25" s="174"/>
      <c r="BB25" s="175"/>
      <c r="BC25" s="174"/>
      <c r="BD25" s="174"/>
      <c r="BE25" s="174"/>
      <c r="BF25" s="174"/>
      <c r="BG25" s="175"/>
      <c r="BH25" s="174"/>
      <c r="BI25" s="174"/>
      <c r="BJ25" s="174"/>
      <c r="BK25" s="174"/>
      <c r="BL25" s="175"/>
      <c r="BM25" s="174"/>
      <c r="BN25" s="191"/>
      <c r="BO25" s="174"/>
      <c r="BP25" s="174"/>
      <c r="BQ25" s="175"/>
      <c r="BR25" s="174"/>
      <c r="BS25" s="174"/>
      <c r="BT25" s="174"/>
      <c r="BU25" s="174"/>
      <c r="BV25" s="175"/>
      <c r="BW25" s="174"/>
      <c r="BX25" s="174"/>
      <c r="BY25" s="174"/>
      <c r="BZ25" s="174"/>
      <c r="CA25" s="175"/>
      <c r="CB25" s="174"/>
      <c r="CC25" s="174"/>
      <c r="CD25" s="405"/>
      <c r="CE25" s="405"/>
      <c r="CF25" s="414"/>
      <c r="CG25" s="174">
        <v>10500000</v>
      </c>
      <c r="CH25" s="174">
        <v>2500000</v>
      </c>
      <c r="CI25" s="405"/>
      <c r="CJ25" s="405"/>
      <c r="CK25" s="414"/>
      <c r="CL25" s="174">
        <v>10500000</v>
      </c>
      <c r="CM25" s="174"/>
      <c r="CN25" s="405"/>
      <c r="CO25" s="405"/>
      <c r="CP25" s="175"/>
      <c r="CQ25" s="174"/>
      <c r="CR25" s="174"/>
      <c r="CS25" s="174"/>
      <c r="CT25" s="174"/>
      <c r="CU25" s="175"/>
      <c r="CV25" s="216"/>
      <c r="CW25" s="428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</row>
    <row r="26" spans="1:166" ht="117" customHeight="1">
      <c r="A26" s="264"/>
      <c r="B26" s="269"/>
      <c r="C26" s="275"/>
      <c r="D26" s="280"/>
      <c r="E26" s="275"/>
      <c r="F26" s="286"/>
      <c r="G26" s="289"/>
      <c r="H26" s="298"/>
      <c r="I26" s="310"/>
      <c r="J26" s="322"/>
      <c r="K26" s="333"/>
      <c r="L26" s="333"/>
      <c r="M26" s="322"/>
      <c r="N26" s="342"/>
      <c r="O26" s="342"/>
      <c r="P26" s="342"/>
      <c r="Q26" s="342"/>
      <c r="R26" s="354"/>
      <c r="S26" s="342"/>
      <c r="T26" s="354"/>
      <c r="U26" s="55"/>
      <c r="V26" s="67"/>
      <c r="W26" s="68"/>
      <c r="X26" s="69"/>
      <c r="Y26" s="68"/>
      <c r="Z26" s="69"/>
      <c r="AA26" s="68"/>
      <c r="AB26" s="69"/>
      <c r="AC26" s="68"/>
      <c r="AD26" s="69"/>
      <c r="AE26" s="68"/>
      <c r="AF26" s="69"/>
      <c r="AG26" s="105" t="s">
        <v>139</v>
      </c>
      <c r="AH26" s="106">
        <v>0.11</v>
      </c>
      <c r="AI26" s="107">
        <v>0</v>
      </c>
      <c r="AJ26" s="108" t="s">
        <v>110</v>
      </c>
      <c r="AK26" s="109" t="s">
        <v>104</v>
      </c>
      <c r="AL26" s="109" t="s">
        <v>104</v>
      </c>
      <c r="AM26" s="109" t="s">
        <v>104</v>
      </c>
      <c r="AN26" s="109" t="s">
        <v>104</v>
      </c>
      <c r="AO26" s="149" t="s">
        <v>140</v>
      </c>
      <c r="AP26" s="384"/>
      <c r="AQ26" s="384"/>
      <c r="AR26" s="393"/>
      <c r="AS26" s="152" t="s">
        <v>114</v>
      </c>
      <c r="AT26" s="230" t="s">
        <v>121</v>
      </c>
      <c r="AU26" s="231" t="s">
        <v>116</v>
      </c>
      <c r="AV26" s="151">
        <v>190900005</v>
      </c>
      <c r="AW26" s="174"/>
      <c r="AX26" s="174"/>
      <c r="AY26" s="174"/>
      <c r="AZ26" s="174"/>
      <c r="BA26" s="174"/>
      <c r="BB26" s="175"/>
      <c r="BC26" s="174"/>
      <c r="BD26" s="174"/>
      <c r="BE26" s="174"/>
      <c r="BF26" s="174"/>
      <c r="BG26" s="175"/>
      <c r="BH26" s="174"/>
      <c r="BI26" s="174"/>
      <c r="BJ26" s="174"/>
      <c r="BK26" s="174"/>
      <c r="BL26" s="175"/>
      <c r="BM26" s="174"/>
      <c r="BN26" s="191"/>
      <c r="BO26" s="174"/>
      <c r="BP26" s="174"/>
      <c r="BQ26" s="175"/>
      <c r="BR26" s="174"/>
      <c r="BS26" s="174"/>
      <c r="BT26" s="174"/>
      <c r="BU26" s="174"/>
      <c r="BV26" s="175"/>
      <c r="BW26" s="174"/>
      <c r="BX26" s="174"/>
      <c r="BY26" s="174"/>
      <c r="BZ26" s="174"/>
      <c r="CA26" s="175"/>
      <c r="CB26" s="174"/>
      <c r="CC26" s="174"/>
      <c r="CD26" s="405"/>
      <c r="CE26" s="405"/>
      <c r="CF26" s="414"/>
      <c r="CG26" s="174">
        <v>9096978</v>
      </c>
      <c r="CH26" s="174">
        <v>3032978</v>
      </c>
      <c r="CI26" s="405"/>
      <c r="CJ26" s="405"/>
      <c r="CK26" s="414"/>
      <c r="CL26" s="174">
        <v>9096978</v>
      </c>
      <c r="CM26" s="174"/>
      <c r="CN26" s="405"/>
      <c r="CO26" s="405"/>
      <c r="CP26" s="175"/>
      <c r="CQ26" s="174"/>
      <c r="CR26" s="174"/>
      <c r="CS26" s="174"/>
      <c r="CT26" s="174"/>
      <c r="CU26" s="175"/>
      <c r="CV26" s="216"/>
      <c r="CW26" s="428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</row>
    <row r="27" spans="1:166" ht="105">
      <c r="A27" s="264"/>
      <c r="B27" s="269"/>
      <c r="C27" s="275"/>
      <c r="D27" s="280"/>
      <c r="E27" s="275"/>
      <c r="F27" s="286"/>
      <c r="G27" s="289"/>
      <c r="H27" s="299"/>
      <c r="I27" s="311"/>
      <c r="J27" s="323"/>
      <c r="K27" s="334"/>
      <c r="L27" s="334"/>
      <c r="M27" s="323"/>
      <c r="N27" s="343"/>
      <c r="O27" s="343"/>
      <c r="P27" s="343"/>
      <c r="Q27" s="343"/>
      <c r="R27" s="355"/>
      <c r="S27" s="343"/>
      <c r="T27" s="355"/>
      <c r="U27" s="56"/>
      <c r="V27" s="70"/>
      <c r="W27" s="71"/>
      <c r="X27" s="72"/>
      <c r="Y27" s="71"/>
      <c r="Z27" s="72"/>
      <c r="AA27" s="71"/>
      <c r="AB27" s="72"/>
      <c r="AC27" s="71"/>
      <c r="AD27" s="72"/>
      <c r="AE27" s="71"/>
      <c r="AF27" s="72"/>
      <c r="AG27" s="110" t="s">
        <v>141</v>
      </c>
      <c r="AH27" s="111">
        <v>0.11</v>
      </c>
      <c r="AI27" s="112">
        <v>0</v>
      </c>
      <c r="AJ27" s="113" t="s">
        <v>110</v>
      </c>
      <c r="AK27" s="114" t="s">
        <v>104</v>
      </c>
      <c r="AL27" s="115" t="s">
        <v>104</v>
      </c>
      <c r="AM27" s="115" t="s">
        <v>104</v>
      </c>
      <c r="AN27" s="115" t="s">
        <v>104</v>
      </c>
      <c r="AO27" s="153" t="s">
        <v>142</v>
      </c>
      <c r="AP27" s="385"/>
      <c r="AQ27" s="385"/>
      <c r="AR27" s="394"/>
      <c r="AS27" s="154" t="s">
        <v>114</v>
      </c>
      <c r="AT27" s="232" t="s">
        <v>121</v>
      </c>
      <c r="AU27" s="233" t="s">
        <v>116</v>
      </c>
      <c r="AV27" s="155">
        <v>190900004</v>
      </c>
      <c r="AW27" s="176"/>
      <c r="AX27" s="176"/>
      <c r="AY27" s="176"/>
      <c r="AZ27" s="176"/>
      <c r="BA27" s="176"/>
      <c r="BB27" s="177"/>
      <c r="BC27" s="176"/>
      <c r="BD27" s="176"/>
      <c r="BE27" s="176"/>
      <c r="BF27" s="176"/>
      <c r="BG27" s="177"/>
      <c r="BH27" s="176"/>
      <c r="BI27" s="176"/>
      <c r="BJ27" s="176"/>
      <c r="BK27" s="176"/>
      <c r="BL27" s="177"/>
      <c r="BM27" s="176"/>
      <c r="BN27" s="192"/>
      <c r="BO27" s="176"/>
      <c r="BP27" s="176"/>
      <c r="BQ27" s="177"/>
      <c r="BR27" s="176"/>
      <c r="BS27" s="176"/>
      <c r="BT27" s="176"/>
      <c r="BU27" s="176"/>
      <c r="BV27" s="177"/>
      <c r="BW27" s="176"/>
      <c r="BX27" s="176"/>
      <c r="BY27" s="176"/>
      <c r="BZ27" s="176"/>
      <c r="CA27" s="177"/>
      <c r="CB27" s="176"/>
      <c r="CC27" s="176"/>
      <c r="CD27" s="421"/>
      <c r="CE27" s="421"/>
      <c r="CF27" s="422"/>
      <c r="CG27" s="176">
        <v>10500000</v>
      </c>
      <c r="CH27" s="176">
        <v>2500000</v>
      </c>
      <c r="CI27" s="421"/>
      <c r="CJ27" s="421"/>
      <c r="CK27" s="422"/>
      <c r="CL27" s="176">
        <v>10500000</v>
      </c>
      <c r="CM27" s="176"/>
      <c r="CN27" s="421"/>
      <c r="CO27" s="421"/>
      <c r="CP27" s="177"/>
      <c r="CQ27" s="176"/>
      <c r="CR27" s="176"/>
      <c r="CS27" s="176"/>
      <c r="CT27" s="176"/>
      <c r="CU27" s="177"/>
      <c r="CV27" s="219"/>
      <c r="CW27" s="428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</row>
    <row r="28" spans="1:166" ht="117" customHeight="1">
      <c r="A28" s="264"/>
      <c r="B28" s="269"/>
      <c r="C28" s="275"/>
      <c r="D28" s="280"/>
      <c r="E28" s="275"/>
      <c r="F28" s="286"/>
      <c r="G28" s="289"/>
      <c r="H28" s="300" t="s">
        <v>143</v>
      </c>
      <c r="I28" s="312">
        <v>0.3</v>
      </c>
      <c r="J28" s="324" t="s">
        <v>106</v>
      </c>
      <c r="K28" s="335" t="s">
        <v>144</v>
      </c>
      <c r="L28" s="335" t="s">
        <v>108</v>
      </c>
      <c r="M28" s="324">
        <v>1</v>
      </c>
      <c r="N28" s="324">
        <v>1</v>
      </c>
      <c r="O28" s="324">
        <v>0.88</v>
      </c>
      <c r="P28" s="324">
        <v>1</v>
      </c>
      <c r="Q28" s="347">
        <f>+SUMPRODUCT(AH28:AH42*AI28:AI42)</f>
        <v>0</v>
      </c>
      <c r="R28" s="356">
        <v>0</v>
      </c>
      <c r="S28" s="347">
        <v>0</v>
      </c>
      <c r="T28" s="359">
        <v>0</v>
      </c>
      <c r="U28" s="347">
        <v>0.3</v>
      </c>
      <c r="V28" s="359">
        <f>+U28/P28</f>
        <v>0.3</v>
      </c>
      <c r="W28" s="365">
        <v>0.55</v>
      </c>
      <c r="X28" s="372">
        <f>+W28/P28</f>
        <v>0.55</v>
      </c>
      <c r="Y28" s="365">
        <f>SUMPRODUCT(AH28:AH40,AI28:AI40)*P28</f>
        <v>0</v>
      </c>
      <c r="Z28" s="372">
        <f>+Y28/O28</f>
        <v>0</v>
      </c>
      <c r="AA28" s="365">
        <v>0.571666666666667</v>
      </c>
      <c r="AB28" s="372">
        <v>0.571666666666667</v>
      </c>
      <c r="AC28" s="365">
        <f>SUMPRODUCT(AH28:AH40,AI28:AI40)*P28</f>
        <v>0</v>
      </c>
      <c r="AD28" s="372">
        <f>+AC28/O28</f>
        <v>0</v>
      </c>
      <c r="AE28" s="365"/>
      <c r="AF28" s="372"/>
      <c r="AG28" s="58" t="s">
        <v>145</v>
      </c>
      <c r="AH28" s="57">
        <v>0.07</v>
      </c>
      <c r="AI28" s="116">
        <v>0</v>
      </c>
      <c r="AJ28" s="117" t="s">
        <v>110</v>
      </c>
      <c r="AK28" s="118" t="s">
        <v>104</v>
      </c>
      <c r="AL28" s="118" t="s">
        <v>104</v>
      </c>
      <c r="AM28" s="118" t="s">
        <v>104</v>
      </c>
      <c r="AN28" s="118" t="s">
        <v>104</v>
      </c>
      <c r="AO28" s="156" t="s">
        <v>126</v>
      </c>
      <c r="AP28" s="386" t="s">
        <v>111</v>
      </c>
      <c r="AQ28" s="386" t="s">
        <v>146</v>
      </c>
      <c r="AR28" s="395" t="s">
        <v>113</v>
      </c>
      <c r="AS28" s="157" t="s">
        <v>114</v>
      </c>
      <c r="AT28" s="234" t="s">
        <v>121</v>
      </c>
      <c r="AU28" s="234" t="s">
        <v>116</v>
      </c>
      <c r="AV28" s="158">
        <v>6000000</v>
      </c>
      <c r="AW28" s="158"/>
      <c r="AX28" s="178"/>
      <c r="AY28" s="178"/>
      <c r="AZ28" s="406"/>
      <c r="BA28" s="406"/>
      <c r="BB28" s="415"/>
      <c r="BC28" s="178"/>
      <c r="BD28" s="178"/>
      <c r="BE28" s="406"/>
      <c r="BF28" s="406"/>
      <c r="BG28" s="415"/>
      <c r="BH28" s="178"/>
      <c r="BI28" s="178"/>
      <c r="BJ28" s="406"/>
      <c r="BK28" s="406"/>
      <c r="BL28" s="415"/>
      <c r="BM28" s="178"/>
      <c r="BN28" s="193"/>
      <c r="BO28" s="406"/>
      <c r="BP28" s="406"/>
      <c r="BQ28" s="415"/>
      <c r="BR28" s="178"/>
      <c r="BS28" s="178"/>
      <c r="BT28" s="406"/>
      <c r="BU28" s="406"/>
      <c r="BV28" s="415"/>
      <c r="BW28" s="178"/>
      <c r="BX28" s="178"/>
      <c r="BY28" s="406"/>
      <c r="BZ28" s="406"/>
      <c r="CA28" s="415"/>
      <c r="CB28" s="178"/>
      <c r="CC28" s="178"/>
      <c r="CD28" s="406"/>
      <c r="CE28" s="406"/>
      <c r="CF28" s="415"/>
      <c r="CG28" s="178">
        <v>10000000</v>
      </c>
      <c r="CH28" s="178">
        <v>9000000</v>
      </c>
      <c r="CI28" s="406">
        <f>CD28</f>
        <v>0</v>
      </c>
      <c r="CJ28" s="406" t="e">
        <f>CH28+#REF!+CH29+CH30+#REF!+CH31+CH32+CH33+CH34+CH35+#REF!+CH36+#REF!+#REF!+#REF!+CH37+CH38+CH39+CH40+CH41+#REF!+#REF!+CH42</f>
        <v>#REF!</v>
      </c>
      <c r="CK28" s="415" t="e">
        <f>CJ28/CI28</f>
        <v>#REF!</v>
      </c>
      <c r="CL28" s="178">
        <v>10000000</v>
      </c>
      <c r="CM28" s="178">
        <v>9500000</v>
      </c>
      <c r="CN28" s="406" t="e">
        <f>CL28+#REF!+CL29+CL30+#REF!+CL31+CL32+CL33+CL34+CL35+#REF!+CL36+#REF!+#REF!+#REF!+CL37+CL38+CL39+CL40+CL41+#REF!+#REF!+CL42</f>
        <v>#REF!</v>
      </c>
      <c r="CO28" s="406"/>
      <c r="CP28" s="415"/>
      <c r="CQ28" s="178"/>
      <c r="CR28" s="178"/>
      <c r="CS28" s="406"/>
      <c r="CT28" s="406"/>
      <c r="CU28" s="415"/>
      <c r="CV28" s="220"/>
      <c r="CW28" s="428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</row>
    <row r="29" spans="1:166" ht="117" customHeight="1">
      <c r="A29" s="264"/>
      <c r="B29" s="269"/>
      <c r="C29" s="275"/>
      <c r="D29" s="280"/>
      <c r="E29" s="275"/>
      <c r="F29" s="286"/>
      <c r="G29" s="289"/>
      <c r="H29" s="301"/>
      <c r="I29" s="313"/>
      <c r="J29" s="325"/>
      <c r="K29" s="336"/>
      <c r="L29" s="336"/>
      <c r="M29" s="325"/>
      <c r="N29" s="325"/>
      <c r="O29" s="325"/>
      <c r="P29" s="325"/>
      <c r="Q29" s="348"/>
      <c r="R29" s="357"/>
      <c r="S29" s="348"/>
      <c r="T29" s="357"/>
      <c r="U29" s="348"/>
      <c r="V29" s="357"/>
      <c r="W29" s="366"/>
      <c r="X29" s="373"/>
      <c r="Y29" s="366"/>
      <c r="Z29" s="373"/>
      <c r="AA29" s="366"/>
      <c r="AB29" s="373"/>
      <c r="AC29" s="366"/>
      <c r="AD29" s="373"/>
      <c r="AE29" s="366"/>
      <c r="AF29" s="373"/>
      <c r="AG29" s="60" t="s">
        <v>147</v>
      </c>
      <c r="AH29" s="59">
        <v>0.07</v>
      </c>
      <c r="AI29" s="119">
        <v>0</v>
      </c>
      <c r="AJ29" s="120" t="s">
        <v>110</v>
      </c>
      <c r="AK29" s="121" t="s">
        <v>104</v>
      </c>
      <c r="AL29" s="121" t="s">
        <v>104</v>
      </c>
      <c r="AM29" s="121" t="s">
        <v>104</v>
      </c>
      <c r="AN29" s="121" t="s">
        <v>104</v>
      </c>
      <c r="AO29" s="159" t="s">
        <v>128</v>
      </c>
      <c r="AP29" s="387"/>
      <c r="AQ29" s="387"/>
      <c r="AR29" s="396"/>
      <c r="AS29" s="160" t="s">
        <v>114</v>
      </c>
      <c r="AT29" s="235" t="s">
        <v>121</v>
      </c>
      <c r="AU29" s="235" t="s">
        <v>116</v>
      </c>
      <c r="AV29" s="161">
        <v>6000000</v>
      </c>
      <c r="AW29" s="161"/>
      <c r="AX29" s="179"/>
      <c r="AY29" s="179"/>
      <c r="AZ29" s="407"/>
      <c r="BA29" s="407"/>
      <c r="BB29" s="416"/>
      <c r="BC29" s="179"/>
      <c r="BD29" s="179"/>
      <c r="BE29" s="407"/>
      <c r="BF29" s="407"/>
      <c r="BG29" s="416"/>
      <c r="BH29" s="179"/>
      <c r="BI29" s="179"/>
      <c r="BJ29" s="407"/>
      <c r="BK29" s="407"/>
      <c r="BL29" s="416"/>
      <c r="BM29" s="179"/>
      <c r="BN29" s="194"/>
      <c r="BO29" s="407"/>
      <c r="BP29" s="407"/>
      <c r="BQ29" s="416"/>
      <c r="BR29" s="179"/>
      <c r="BS29" s="179"/>
      <c r="BT29" s="407"/>
      <c r="BU29" s="407"/>
      <c r="BV29" s="416"/>
      <c r="BW29" s="179"/>
      <c r="BX29" s="179"/>
      <c r="BY29" s="407"/>
      <c r="BZ29" s="407"/>
      <c r="CA29" s="416"/>
      <c r="CB29" s="179"/>
      <c r="CC29" s="179"/>
      <c r="CD29" s="407"/>
      <c r="CE29" s="407"/>
      <c r="CF29" s="416"/>
      <c r="CG29" s="179">
        <v>6500000</v>
      </c>
      <c r="CH29" s="179">
        <v>5900000</v>
      </c>
      <c r="CI29" s="407"/>
      <c r="CJ29" s="407"/>
      <c r="CK29" s="416"/>
      <c r="CL29" s="179">
        <v>6500000</v>
      </c>
      <c r="CM29" s="179">
        <v>6200000</v>
      </c>
      <c r="CN29" s="407"/>
      <c r="CO29" s="407"/>
      <c r="CP29" s="416"/>
      <c r="CQ29" s="179"/>
      <c r="CR29" s="179"/>
      <c r="CS29" s="407"/>
      <c r="CT29" s="407"/>
      <c r="CU29" s="416"/>
      <c r="CV29" s="221"/>
      <c r="CW29" s="428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</row>
    <row r="30" spans="1:166" ht="160.5" customHeight="1">
      <c r="A30" s="264"/>
      <c r="B30" s="269"/>
      <c r="C30" s="275"/>
      <c r="D30" s="280"/>
      <c r="E30" s="275"/>
      <c r="F30" s="286"/>
      <c r="G30" s="289"/>
      <c r="H30" s="301"/>
      <c r="I30" s="313"/>
      <c r="J30" s="325"/>
      <c r="K30" s="336"/>
      <c r="L30" s="336"/>
      <c r="M30" s="325"/>
      <c r="N30" s="325"/>
      <c r="O30" s="325"/>
      <c r="P30" s="325"/>
      <c r="Q30" s="348"/>
      <c r="R30" s="357"/>
      <c r="S30" s="348"/>
      <c r="T30" s="357"/>
      <c r="U30" s="348"/>
      <c r="V30" s="357"/>
      <c r="W30" s="366"/>
      <c r="X30" s="373"/>
      <c r="Y30" s="366"/>
      <c r="Z30" s="373"/>
      <c r="AA30" s="366"/>
      <c r="AB30" s="373"/>
      <c r="AC30" s="366"/>
      <c r="AD30" s="373"/>
      <c r="AE30" s="366"/>
      <c r="AF30" s="373"/>
      <c r="AG30" s="60" t="s">
        <v>148</v>
      </c>
      <c r="AH30" s="59">
        <v>0.07</v>
      </c>
      <c r="AI30" s="119">
        <v>0</v>
      </c>
      <c r="AJ30" s="120" t="s">
        <v>110</v>
      </c>
      <c r="AK30" s="121" t="s">
        <v>104</v>
      </c>
      <c r="AL30" s="121" t="s">
        <v>104</v>
      </c>
      <c r="AM30" s="121" t="s">
        <v>104</v>
      </c>
      <c r="AN30" s="121" t="s">
        <v>104</v>
      </c>
      <c r="AO30" s="159" t="s">
        <v>130</v>
      </c>
      <c r="AP30" s="387"/>
      <c r="AQ30" s="387"/>
      <c r="AR30" s="396"/>
      <c r="AS30" s="160" t="s">
        <v>114</v>
      </c>
      <c r="AT30" s="235" t="s">
        <v>121</v>
      </c>
      <c r="AU30" s="235" t="s">
        <v>116</v>
      </c>
      <c r="AV30" s="161">
        <v>6000000</v>
      </c>
      <c r="AW30" s="161"/>
      <c r="AX30" s="179"/>
      <c r="AY30" s="179"/>
      <c r="AZ30" s="407"/>
      <c r="BA30" s="407"/>
      <c r="BB30" s="416"/>
      <c r="BC30" s="179"/>
      <c r="BD30" s="179"/>
      <c r="BE30" s="407"/>
      <c r="BF30" s="407"/>
      <c r="BG30" s="416"/>
      <c r="BH30" s="179"/>
      <c r="BI30" s="179"/>
      <c r="BJ30" s="407"/>
      <c r="BK30" s="407"/>
      <c r="BL30" s="416"/>
      <c r="BM30" s="179"/>
      <c r="BN30" s="194"/>
      <c r="BO30" s="407"/>
      <c r="BP30" s="407"/>
      <c r="BQ30" s="416"/>
      <c r="BR30" s="179"/>
      <c r="BS30" s="179"/>
      <c r="BT30" s="407"/>
      <c r="BU30" s="407"/>
      <c r="BV30" s="416"/>
      <c r="BW30" s="179"/>
      <c r="BX30" s="179"/>
      <c r="BY30" s="407"/>
      <c r="BZ30" s="407"/>
      <c r="CA30" s="416"/>
      <c r="CB30" s="179"/>
      <c r="CC30" s="179"/>
      <c r="CD30" s="407"/>
      <c r="CE30" s="407"/>
      <c r="CF30" s="416"/>
      <c r="CG30" s="179">
        <v>5200000</v>
      </c>
      <c r="CH30" s="179">
        <v>4800000</v>
      </c>
      <c r="CI30" s="407"/>
      <c r="CJ30" s="407"/>
      <c r="CK30" s="416"/>
      <c r="CL30" s="179">
        <v>5200000</v>
      </c>
      <c r="CM30" s="179">
        <v>5000000</v>
      </c>
      <c r="CN30" s="407"/>
      <c r="CO30" s="407"/>
      <c r="CP30" s="416"/>
      <c r="CQ30" s="179"/>
      <c r="CR30" s="179"/>
      <c r="CS30" s="407"/>
      <c r="CT30" s="407"/>
      <c r="CU30" s="416"/>
      <c r="CV30" s="221"/>
      <c r="CW30" s="213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</row>
    <row r="31" spans="1:166" ht="117" customHeight="1">
      <c r="A31" s="264"/>
      <c r="B31" s="269"/>
      <c r="C31" s="275"/>
      <c r="D31" s="280"/>
      <c r="E31" s="275"/>
      <c r="F31" s="286"/>
      <c r="G31" s="289"/>
      <c r="H31" s="301"/>
      <c r="I31" s="313"/>
      <c r="J31" s="325"/>
      <c r="K31" s="336"/>
      <c r="L31" s="336"/>
      <c r="M31" s="325"/>
      <c r="N31" s="325"/>
      <c r="O31" s="325"/>
      <c r="P31" s="325"/>
      <c r="Q31" s="348"/>
      <c r="R31" s="357"/>
      <c r="S31" s="348"/>
      <c r="T31" s="357"/>
      <c r="U31" s="348"/>
      <c r="V31" s="357"/>
      <c r="W31" s="366"/>
      <c r="X31" s="373"/>
      <c r="Y31" s="366"/>
      <c r="Z31" s="373"/>
      <c r="AA31" s="366"/>
      <c r="AB31" s="373"/>
      <c r="AC31" s="366"/>
      <c r="AD31" s="373"/>
      <c r="AE31" s="366"/>
      <c r="AF31" s="373"/>
      <c r="AG31" s="60" t="s">
        <v>149</v>
      </c>
      <c r="AH31" s="59">
        <v>0.07</v>
      </c>
      <c r="AI31" s="119">
        <v>0</v>
      </c>
      <c r="AJ31" s="120" t="s">
        <v>110</v>
      </c>
      <c r="AK31" s="121" t="s">
        <v>104</v>
      </c>
      <c r="AL31" s="121" t="s">
        <v>104</v>
      </c>
      <c r="AM31" s="121" t="s">
        <v>104</v>
      </c>
      <c r="AN31" s="121" t="s">
        <v>104</v>
      </c>
      <c r="AO31" s="159" t="s">
        <v>132</v>
      </c>
      <c r="AP31" s="387"/>
      <c r="AQ31" s="387"/>
      <c r="AR31" s="396"/>
      <c r="AS31" s="160" t="s">
        <v>114</v>
      </c>
      <c r="AT31" s="235" t="s">
        <v>121</v>
      </c>
      <c r="AU31" s="235" t="s">
        <v>116</v>
      </c>
      <c r="AV31" s="161">
        <v>6000000</v>
      </c>
      <c r="AW31" s="161"/>
      <c r="AX31" s="179"/>
      <c r="AY31" s="179"/>
      <c r="AZ31" s="407"/>
      <c r="BA31" s="407"/>
      <c r="BB31" s="416"/>
      <c r="BC31" s="179"/>
      <c r="BD31" s="179"/>
      <c r="BE31" s="407"/>
      <c r="BF31" s="407"/>
      <c r="BG31" s="416"/>
      <c r="BH31" s="179"/>
      <c r="BI31" s="179"/>
      <c r="BJ31" s="407"/>
      <c r="BK31" s="407"/>
      <c r="BL31" s="416"/>
      <c r="BM31" s="179"/>
      <c r="BN31" s="194"/>
      <c r="BO31" s="407"/>
      <c r="BP31" s="407"/>
      <c r="BQ31" s="416"/>
      <c r="BR31" s="179"/>
      <c r="BS31" s="179"/>
      <c r="BT31" s="407"/>
      <c r="BU31" s="407"/>
      <c r="BV31" s="416"/>
      <c r="BW31" s="179"/>
      <c r="BX31" s="179"/>
      <c r="BY31" s="407"/>
      <c r="BZ31" s="407"/>
      <c r="CA31" s="416"/>
      <c r="CB31" s="179"/>
      <c r="CC31" s="179"/>
      <c r="CD31" s="407"/>
      <c r="CE31" s="407"/>
      <c r="CF31" s="416"/>
      <c r="CG31" s="179">
        <v>10500000</v>
      </c>
      <c r="CH31" s="179">
        <v>9100000</v>
      </c>
      <c r="CI31" s="407"/>
      <c r="CJ31" s="407"/>
      <c r="CK31" s="416"/>
      <c r="CL31" s="179">
        <v>10500000</v>
      </c>
      <c r="CM31" s="179">
        <v>9800000</v>
      </c>
      <c r="CN31" s="407"/>
      <c r="CO31" s="407"/>
      <c r="CP31" s="416"/>
      <c r="CQ31" s="179"/>
      <c r="CR31" s="179"/>
      <c r="CS31" s="407"/>
      <c r="CT31" s="407"/>
      <c r="CU31" s="416"/>
      <c r="CV31" s="221"/>
      <c r="CW31" s="213"/>
      <c r="CX31" s="34"/>
      <c r="CY31" s="217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</row>
    <row r="32" spans="1:166" ht="117" customHeight="1">
      <c r="A32" s="264"/>
      <c r="B32" s="269"/>
      <c r="C32" s="275"/>
      <c r="D32" s="280"/>
      <c r="E32" s="275"/>
      <c r="F32" s="286"/>
      <c r="G32" s="289"/>
      <c r="H32" s="301"/>
      <c r="I32" s="313"/>
      <c r="J32" s="325"/>
      <c r="K32" s="336"/>
      <c r="L32" s="336"/>
      <c r="M32" s="325"/>
      <c r="N32" s="325"/>
      <c r="O32" s="325"/>
      <c r="P32" s="325"/>
      <c r="Q32" s="348"/>
      <c r="R32" s="357"/>
      <c r="S32" s="348"/>
      <c r="T32" s="357"/>
      <c r="U32" s="348"/>
      <c r="V32" s="357"/>
      <c r="W32" s="366"/>
      <c r="X32" s="373"/>
      <c r="Y32" s="366"/>
      <c r="Z32" s="373"/>
      <c r="AA32" s="366"/>
      <c r="AB32" s="373"/>
      <c r="AC32" s="366"/>
      <c r="AD32" s="373"/>
      <c r="AE32" s="366"/>
      <c r="AF32" s="373"/>
      <c r="AG32" s="60" t="s">
        <v>150</v>
      </c>
      <c r="AH32" s="59">
        <v>0.07</v>
      </c>
      <c r="AI32" s="119">
        <v>0</v>
      </c>
      <c r="AJ32" s="120" t="s">
        <v>110</v>
      </c>
      <c r="AK32" s="121" t="s">
        <v>104</v>
      </c>
      <c r="AL32" s="121" t="s">
        <v>104</v>
      </c>
      <c r="AM32" s="121" t="s">
        <v>104</v>
      </c>
      <c r="AN32" s="121" t="s">
        <v>104</v>
      </c>
      <c r="AO32" s="159" t="s">
        <v>134</v>
      </c>
      <c r="AP32" s="387"/>
      <c r="AQ32" s="387"/>
      <c r="AR32" s="396"/>
      <c r="AS32" s="160" t="s">
        <v>114</v>
      </c>
      <c r="AT32" s="235" t="s">
        <v>121</v>
      </c>
      <c r="AU32" s="235" t="s">
        <v>116</v>
      </c>
      <c r="AV32" s="161">
        <v>6000000</v>
      </c>
      <c r="AW32" s="161"/>
      <c r="AX32" s="179"/>
      <c r="AY32" s="179"/>
      <c r="AZ32" s="407"/>
      <c r="BA32" s="407"/>
      <c r="BB32" s="416"/>
      <c r="BC32" s="179"/>
      <c r="BD32" s="179"/>
      <c r="BE32" s="407"/>
      <c r="BF32" s="407"/>
      <c r="BG32" s="416"/>
      <c r="BH32" s="179"/>
      <c r="BI32" s="179"/>
      <c r="BJ32" s="407"/>
      <c r="BK32" s="407"/>
      <c r="BL32" s="416"/>
      <c r="BM32" s="179"/>
      <c r="BN32" s="194"/>
      <c r="BO32" s="407"/>
      <c r="BP32" s="407"/>
      <c r="BQ32" s="416"/>
      <c r="BR32" s="179"/>
      <c r="BS32" s="179"/>
      <c r="BT32" s="407"/>
      <c r="BU32" s="407"/>
      <c r="BV32" s="416"/>
      <c r="BW32" s="179"/>
      <c r="BX32" s="179"/>
      <c r="BY32" s="407"/>
      <c r="BZ32" s="407"/>
      <c r="CA32" s="416"/>
      <c r="CB32" s="179"/>
      <c r="CC32" s="179"/>
      <c r="CD32" s="407"/>
      <c r="CE32" s="407"/>
      <c r="CF32" s="416"/>
      <c r="CG32" s="179">
        <v>10500000</v>
      </c>
      <c r="CH32" s="179">
        <v>9200000</v>
      </c>
      <c r="CI32" s="407"/>
      <c r="CJ32" s="407"/>
      <c r="CK32" s="416"/>
      <c r="CL32" s="179">
        <v>10500000</v>
      </c>
      <c r="CM32" s="179">
        <v>9800000</v>
      </c>
      <c r="CN32" s="407"/>
      <c r="CO32" s="407"/>
      <c r="CP32" s="416"/>
      <c r="CQ32" s="179"/>
      <c r="CR32" s="179"/>
      <c r="CS32" s="407"/>
      <c r="CT32" s="407"/>
      <c r="CU32" s="416"/>
      <c r="CV32" s="221"/>
      <c r="CW32" s="213"/>
      <c r="CX32" s="34"/>
      <c r="CY32" s="217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</row>
    <row r="33" spans="1:166" ht="117" customHeight="1">
      <c r="A33" s="264"/>
      <c r="B33" s="269"/>
      <c r="C33" s="275"/>
      <c r="D33" s="280"/>
      <c r="E33" s="275"/>
      <c r="F33" s="286"/>
      <c r="G33" s="289"/>
      <c r="H33" s="301"/>
      <c r="I33" s="313"/>
      <c r="J33" s="325"/>
      <c r="K33" s="336"/>
      <c r="L33" s="336"/>
      <c r="M33" s="325"/>
      <c r="N33" s="325"/>
      <c r="O33" s="325"/>
      <c r="P33" s="325"/>
      <c r="Q33" s="348"/>
      <c r="R33" s="357"/>
      <c r="S33" s="348"/>
      <c r="T33" s="357"/>
      <c r="U33" s="348"/>
      <c r="V33" s="357"/>
      <c r="W33" s="366"/>
      <c r="X33" s="373"/>
      <c r="Y33" s="366"/>
      <c r="Z33" s="373"/>
      <c r="AA33" s="366"/>
      <c r="AB33" s="373"/>
      <c r="AC33" s="366"/>
      <c r="AD33" s="373"/>
      <c r="AE33" s="366"/>
      <c r="AF33" s="373"/>
      <c r="AG33" s="60" t="s">
        <v>151</v>
      </c>
      <c r="AH33" s="59">
        <v>0.07</v>
      </c>
      <c r="AI33" s="119">
        <v>0</v>
      </c>
      <c r="AJ33" s="120" t="s">
        <v>110</v>
      </c>
      <c r="AK33" s="121" t="s">
        <v>104</v>
      </c>
      <c r="AL33" s="121" t="s">
        <v>104</v>
      </c>
      <c r="AM33" s="121" t="s">
        <v>104</v>
      </c>
      <c r="AN33" s="121" t="s">
        <v>104</v>
      </c>
      <c r="AO33" s="159" t="s">
        <v>136</v>
      </c>
      <c r="AP33" s="387"/>
      <c r="AQ33" s="387"/>
      <c r="AR33" s="396"/>
      <c r="AS33" s="160" t="s">
        <v>114</v>
      </c>
      <c r="AT33" s="235" t="s">
        <v>121</v>
      </c>
      <c r="AU33" s="235" t="s">
        <v>116</v>
      </c>
      <c r="AV33" s="161">
        <v>6000000</v>
      </c>
      <c r="AW33" s="161"/>
      <c r="AX33" s="179"/>
      <c r="AY33" s="179"/>
      <c r="AZ33" s="407"/>
      <c r="BA33" s="407"/>
      <c r="BB33" s="416"/>
      <c r="BC33" s="179"/>
      <c r="BD33" s="179"/>
      <c r="BE33" s="407"/>
      <c r="BF33" s="407"/>
      <c r="BG33" s="416"/>
      <c r="BH33" s="179"/>
      <c r="BI33" s="179"/>
      <c r="BJ33" s="407"/>
      <c r="BK33" s="407"/>
      <c r="BL33" s="416"/>
      <c r="BM33" s="179"/>
      <c r="BN33" s="194"/>
      <c r="BO33" s="407"/>
      <c r="BP33" s="407"/>
      <c r="BQ33" s="416"/>
      <c r="BR33" s="179"/>
      <c r="BS33" s="179"/>
      <c r="BT33" s="407"/>
      <c r="BU33" s="407"/>
      <c r="BV33" s="416"/>
      <c r="BW33" s="179"/>
      <c r="BX33" s="179"/>
      <c r="BY33" s="407"/>
      <c r="BZ33" s="407"/>
      <c r="CA33" s="416"/>
      <c r="CB33" s="179"/>
      <c r="CC33" s="179"/>
      <c r="CD33" s="407"/>
      <c r="CE33" s="407"/>
      <c r="CF33" s="416"/>
      <c r="CG33" s="179">
        <v>4200000</v>
      </c>
      <c r="CH33" s="179">
        <v>3300000</v>
      </c>
      <c r="CI33" s="407"/>
      <c r="CJ33" s="407"/>
      <c r="CK33" s="416"/>
      <c r="CL33" s="179">
        <v>4200000</v>
      </c>
      <c r="CM33" s="179">
        <v>3800000</v>
      </c>
      <c r="CN33" s="407"/>
      <c r="CO33" s="407"/>
      <c r="CP33" s="416"/>
      <c r="CQ33" s="179"/>
      <c r="CR33" s="179"/>
      <c r="CS33" s="407"/>
      <c r="CT33" s="407"/>
      <c r="CU33" s="416"/>
      <c r="CV33" s="221"/>
      <c r="CW33" s="213"/>
      <c r="CX33" s="34"/>
      <c r="CY33" s="217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</row>
    <row r="34" spans="1:166" ht="117" customHeight="1">
      <c r="A34" s="264"/>
      <c r="B34" s="269"/>
      <c r="C34" s="275"/>
      <c r="D34" s="280"/>
      <c r="E34" s="275"/>
      <c r="F34" s="286"/>
      <c r="G34" s="289"/>
      <c r="H34" s="301"/>
      <c r="I34" s="313"/>
      <c r="J34" s="325"/>
      <c r="K34" s="336"/>
      <c r="L34" s="336"/>
      <c r="M34" s="325"/>
      <c r="N34" s="325"/>
      <c r="O34" s="325"/>
      <c r="P34" s="325"/>
      <c r="Q34" s="348"/>
      <c r="R34" s="357"/>
      <c r="S34" s="348"/>
      <c r="T34" s="357"/>
      <c r="U34" s="348"/>
      <c r="V34" s="357"/>
      <c r="W34" s="366"/>
      <c r="X34" s="373"/>
      <c r="Y34" s="366"/>
      <c r="Z34" s="373"/>
      <c r="AA34" s="366"/>
      <c r="AB34" s="373"/>
      <c r="AC34" s="366"/>
      <c r="AD34" s="373"/>
      <c r="AE34" s="366"/>
      <c r="AF34" s="373"/>
      <c r="AG34" s="60" t="s">
        <v>152</v>
      </c>
      <c r="AH34" s="59">
        <v>0.07</v>
      </c>
      <c r="AI34" s="119">
        <v>0</v>
      </c>
      <c r="AJ34" s="120" t="s">
        <v>110</v>
      </c>
      <c r="AK34" s="121" t="s">
        <v>104</v>
      </c>
      <c r="AL34" s="121" t="s">
        <v>104</v>
      </c>
      <c r="AM34" s="121" t="s">
        <v>104</v>
      </c>
      <c r="AN34" s="121" t="s">
        <v>104</v>
      </c>
      <c r="AO34" s="159" t="s">
        <v>138</v>
      </c>
      <c r="AP34" s="387"/>
      <c r="AQ34" s="387"/>
      <c r="AR34" s="396"/>
      <c r="AS34" s="160" t="s">
        <v>114</v>
      </c>
      <c r="AT34" s="235" t="s">
        <v>121</v>
      </c>
      <c r="AU34" s="235" t="s">
        <v>116</v>
      </c>
      <c r="AV34" s="161">
        <v>6000000</v>
      </c>
      <c r="AW34" s="161"/>
      <c r="AX34" s="179"/>
      <c r="AY34" s="179"/>
      <c r="AZ34" s="407"/>
      <c r="BA34" s="407"/>
      <c r="BB34" s="416"/>
      <c r="BC34" s="179"/>
      <c r="BD34" s="179"/>
      <c r="BE34" s="407"/>
      <c r="BF34" s="407"/>
      <c r="BG34" s="416"/>
      <c r="BH34" s="179"/>
      <c r="BI34" s="179"/>
      <c r="BJ34" s="407"/>
      <c r="BK34" s="407"/>
      <c r="BL34" s="416"/>
      <c r="BM34" s="179"/>
      <c r="BN34" s="194"/>
      <c r="BO34" s="407"/>
      <c r="BP34" s="407"/>
      <c r="BQ34" s="416"/>
      <c r="BR34" s="179"/>
      <c r="BS34" s="179"/>
      <c r="BT34" s="407"/>
      <c r="BU34" s="407"/>
      <c r="BV34" s="416"/>
      <c r="BW34" s="179"/>
      <c r="BX34" s="179"/>
      <c r="BY34" s="407"/>
      <c r="BZ34" s="407"/>
      <c r="CA34" s="416"/>
      <c r="CB34" s="179"/>
      <c r="CC34" s="179"/>
      <c r="CD34" s="407"/>
      <c r="CE34" s="407"/>
      <c r="CF34" s="416"/>
      <c r="CG34" s="179">
        <v>4300000</v>
      </c>
      <c r="CH34" s="179">
        <v>3800000</v>
      </c>
      <c r="CI34" s="407"/>
      <c r="CJ34" s="407"/>
      <c r="CK34" s="416"/>
      <c r="CL34" s="179">
        <v>4300000</v>
      </c>
      <c r="CM34" s="179">
        <v>4100000</v>
      </c>
      <c r="CN34" s="407"/>
      <c r="CO34" s="407"/>
      <c r="CP34" s="416"/>
      <c r="CQ34" s="179"/>
      <c r="CR34" s="179"/>
      <c r="CS34" s="407"/>
      <c r="CT34" s="407"/>
      <c r="CU34" s="416"/>
      <c r="CV34" s="221"/>
      <c r="CW34" s="213"/>
      <c r="CX34" s="34"/>
      <c r="CY34" s="217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</row>
    <row r="35" spans="1:166" ht="117" customHeight="1">
      <c r="A35" s="264"/>
      <c r="B35" s="269"/>
      <c r="C35" s="275"/>
      <c r="D35" s="280"/>
      <c r="E35" s="275"/>
      <c r="F35" s="286"/>
      <c r="G35" s="289"/>
      <c r="H35" s="301"/>
      <c r="I35" s="313"/>
      <c r="J35" s="325"/>
      <c r="K35" s="336"/>
      <c r="L35" s="336"/>
      <c r="M35" s="325"/>
      <c r="N35" s="325"/>
      <c r="O35" s="325"/>
      <c r="P35" s="325"/>
      <c r="Q35" s="348"/>
      <c r="R35" s="357"/>
      <c r="S35" s="348"/>
      <c r="T35" s="357"/>
      <c r="U35" s="348"/>
      <c r="V35" s="357"/>
      <c r="W35" s="366"/>
      <c r="X35" s="373"/>
      <c r="Y35" s="366"/>
      <c r="Z35" s="373"/>
      <c r="AA35" s="366"/>
      <c r="AB35" s="373"/>
      <c r="AC35" s="366"/>
      <c r="AD35" s="373"/>
      <c r="AE35" s="366"/>
      <c r="AF35" s="373"/>
      <c r="AG35" s="60" t="s">
        <v>153</v>
      </c>
      <c r="AH35" s="59">
        <v>0.07</v>
      </c>
      <c r="AI35" s="119">
        <v>0</v>
      </c>
      <c r="AJ35" s="120" t="s">
        <v>110</v>
      </c>
      <c r="AK35" s="121" t="s">
        <v>104</v>
      </c>
      <c r="AL35" s="121" t="s">
        <v>104</v>
      </c>
      <c r="AM35" s="121" t="s">
        <v>104</v>
      </c>
      <c r="AN35" s="121" t="s">
        <v>104</v>
      </c>
      <c r="AO35" s="159" t="s">
        <v>140</v>
      </c>
      <c r="AP35" s="387"/>
      <c r="AQ35" s="387"/>
      <c r="AR35" s="396"/>
      <c r="AS35" s="160" t="s">
        <v>114</v>
      </c>
      <c r="AT35" s="235" t="s">
        <v>121</v>
      </c>
      <c r="AU35" s="235" t="s">
        <v>116</v>
      </c>
      <c r="AV35" s="161">
        <v>6000000</v>
      </c>
      <c r="AW35" s="161"/>
      <c r="AX35" s="179"/>
      <c r="AY35" s="179"/>
      <c r="AZ35" s="407"/>
      <c r="BA35" s="407"/>
      <c r="BB35" s="416"/>
      <c r="BC35" s="179"/>
      <c r="BD35" s="179"/>
      <c r="BE35" s="407"/>
      <c r="BF35" s="407"/>
      <c r="BG35" s="416"/>
      <c r="BH35" s="179"/>
      <c r="BI35" s="179"/>
      <c r="BJ35" s="407"/>
      <c r="BK35" s="407"/>
      <c r="BL35" s="416"/>
      <c r="BM35" s="179"/>
      <c r="BN35" s="194"/>
      <c r="BO35" s="407"/>
      <c r="BP35" s="407"/>
      <c r="BQ35" s="416"/>
      <c r="BR35" s="179"/>
      <c r="BS35" s="179"/>
      <c r="BT35" s="407"/>
      <c r="BU35" s="407"/>
      <c r="BV35" s="416"/>
      <c r="BW35" s="179"/>
      <c r="BX35" s="179"/>
      <c r="BY35" s="407"/>
      <c r="BZ35" s="407"/>
      <c r="CA35" s="416"/>
      <c r="CB35" s="179"/>
      <c r="CC35" s="179"/>
      <c r="CD35" s="407"/>
      <c r="CE35" s="407"/>
      <c r="CF35" s="416"/>
      <c r="CG35" s="179">
        <v>10156000</v>
      </c>
      <c r="CH35" s="179">
        <v>8156000</v>
      </c>
      <c r="CI35" s="407"/>
      <c r="CJ35" s="407"/>
      <c r="CK35" s="416"/>
      <c r="CL35" s="179">
        <v>10156000</v>
      </c>
      <c r="CM35" s="179">
        <v>11156000</v>
      </c>
      <c r="CN35" s="407"/>
      <c r="CO35" s="407"/>
      <c r="CP35" s="416"/>
      <c r="CQ35" s="179"/>
      <c r="CR35" s="179"/>
      <c r="CS35" s="407"/>
      <c r="CT35" s="407"/>
      <c r="CU35" s="416"/>
      <c r="CV35" s="221"/>
      <c r="CW35" s="213"/>
      <c r="CX35" s="34"/>
      <c r="CY35" s="217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</row>
    <row r="36" spans="1:166" ht="117" customHeight="1">
      <c r="A36" s="264"/>
      <c r="B36" s="269"/>
      <c r="C36" s="275"/>
      <c r="D36" s="280"/>
      <c r="E36" s="275"/>
      <c r="F36" s="286"/>
      <c r="G36" s="289"/>
      <c r="H36" s="301"/>
      <c r="I36" s="313"/>
      <c r="J36" s="325"/>
      <c r="K36" s="336"/>
      <c r="L36" s="336"/>
      <c r="M36" s="325"/>
      <c r="N36" s="325"/>
      <c r="O36" s="325"/>
      <c r="P36" s="325"/>
      <c r="Q36" s="348"/>
      <c r="R36" s="357"/>
      <c r="S36" s="348"/>
      <c r="T36" s="357"/>
      <c r="U36" s="348"/>
      <c r="V36" s="357"/>
      <c r="W36" s="366"/>
      <c r="X36" s="373"/>
      <c r="Y36" s="366"/>
      <c r="Z36" s="373"/>
      <c r="AA36" s="366"/>
      <c r="AB36" s="373"/>
      <c r="AC36" s="366"/>
      <c r="AD36" s="373"/>
      <c r="AE36" s="366"/>
      <c r="AF36" s="373"/>
      <c r="AG36" s="60" t="s">
        <v>154</v>
      </c>
      <c r="AH36" s="59">
        <v>0.07</v>
      </c>
      <c r="AI36" s="119">
        <v>0</v>
      </c>
      <c r="AJ36" s="120" t="s">
        <v>110</v>
      </c>
      <c r="AK36" s="121" t="s">
        <v>104</v>
      </c>
      <c r="AL36" s="121" t="s">
        <v>104</v>
      </c>
      <c r="AM36" s="121" t="s">
        <v>104</v>
      </c>
      <c r="AN36" s="121" t="s">
        <v>104</v>
      </c>
      <c r="AO36" s="159" t="s">
        <v>142</v>
      </c>
      <c r="AP36" s="387"/>
      <c r="AQ36" s="387"/>
      <c r="AR36" s="396"/>
      <c r="AS36" s="160" t="s">
        <v>114</v>
      </c>
      <c r="AT36" s="235" t="s">
        <v>121</v>
      </c>
      <c r="AU36" s="235" t="s">
        <v>116</v>
      </c>
      <c r="AV36" s="161">
        <v>6000000</v>
      </c>
      <c r="AW36" s="161"/>
      <c r="AX36" s="179"/>
      <c r="AY36" s="179"/>
      <c r="AZ36" s="407"/>
      <c r="BA36" s="407"/>
      <c r="BB36" s="416"/>
      <c r="BC36" s="179"/>
      <c r="BD36" s="179"/>
      <c r="BE36" s="407"/>
      <c r="BF36" s="407"/>
      <c r="BG36" s="416"/>
      <c r="BH36" s="179"/>
      <c r="BI36" s="179"/>
      <c r="BJ36" s="407"/>
      <c r="BK36" s="407"/>
      <c r="BL36" s="416"/>
      <c r="BM36" s="179"/>
      <c r="BN36" s="194"/>
      <c r="BO36" s="407"/>
      <c r="BP36" s="407"/>
      <c r="BQ36" s="416"/>
      <c r="BR36" s="179"/>
      <c r="BS36" s="179"/>
      <c r="BT36" s="407"/>
      <c r="BU36" s="407"/>
      <c r="BV36" s="416"/>
      <c r="BW36" s="179"/>
      <c r="BX36" s="179"/>
      <c r="BY36" s="407"/>
      <c r="BZ36" s="407"/>
      <c r="CA36" s="416"/>
      <c r="CB36" s="179"/>
      <c r="CC36" s="179"/>
      <c r="CD36" s="407"/>
      <c r="CE36" s="407"/>
      <c r="CF36" s="416"/>
      <c r="CG36" s="179">
        <v>4000000</v>
      </c>
      <c r="CH36" s="179">
        <v>3400000</v>
      </c>
      <c r="CI36" s="407"/>
      <c r="CJ36" s="407"/>
      <c r="CK36" s="416"/>
      <c r="CL36" s="179">
        <v>4000000</v>
      </c>
      <c r="CM36" s="179">
        <v>3700000</v>
      </c>
      <c r="CN36" s="407"/>
      <c r="CO36" s="407"/>
      <c r="CP36" s="416"/>
      <c r="CQ36" s="179"/>
      <c r="CR36" s="179"/>
      <c r="CS36" s="407"/>
      <c r="CT36" s="407"/>
      <c r="CU36" s="416"/>
      <c r="CV36" s="221"/>
      <c r="CW36" s="213"/>
      <c r="CX36" s="34"/>
      <c r="CY36" s="217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</row>
    <row r="37" spans="1:166" ht="117" customHeight="1">
      <c r="A37" s="264"/>
      <c r="B37" s="269"/>
      <c r="C37" s="275"/>
      <c r="D37" s="280"/>
      <c r="E37" s="275"/>
      <c r="F37" s="286"/>
      <c r="G37" s="289"/>
      <c r="H37" s="301"/>
      <c r="I37" s="313"/>
      <c r="J37" s="325"/>
      <c r="K37" s="336"/>
      <c r="L37" s="336"/>
      <c r="M37" s="325"/>
      <c r="N37" s="325"/>
      <c r="O37" s="325"/>
      <c r="P37" s="325"/>
      <c r="Q37" s="348"/>
      <c r="R37" s="357"/>
      <c r="S37" s="348"/>
      <c r="T37" s="357"/>
      <c r="U37" s="348"/>
      <c r="V37" s="357"/>
      <c r="W37" s="366"/>
      <c r="X37" s="373"/>
      <c r="Y37" s="366"/>
      <c r="Z37" s="373"/>
      <c r="AA37" s="366"/>
      <c r="AB37" s="373"/>
      <c r="AC37" s="366"/>
      <c r="AD37" s="373"/>
      <c r="AE37" s="366"/>
      <c r="AF37" s="373"/>
      <c r="AG37" s="60" t="s">
        <v>155</v>
      </c>
      <c r="AH37" s="59">
        <v>0.07</v>
      </c>
      <c r="AI37" s="119">
        <v>0</v>
      </c>
      <c r="AJ37" s="120" t="s">
        <v>110</v>
      </c>
      <c r="AK37" s="121" t="s">
        <v>104</v>
      </c>
      <c r="AL37" s="121" t="s">
        <v>104</v>
      </c>
      <c r="AM37" s="121" t="s">
        <v>104</v>
      </c>
      <c r="AN37" s="121" t="s">
        <v>104</v>
      </c>
      <c r="AO37" s="159" t="s">
        <v>156</v>
      </c>
      <c r="AP37" s="387"/>
      <c r="AQ37" s="387"/>
      <c r="AR37" s="396"/>
      <c r="AS37" s="160" t="s">
        <v>114</v>
      </c>
      <c r="AT37" s="235" t="s">
        <v>121</v>
      </c>
      <c r="AU37" s="235" t="s">
        <v>116</v>
      </c>
      <c r="AV37" s="161">
        <v>6000000</v>
      </c>
      <c r="AW37" s="161"/>
      <c r="AX37" s="179"/>
      <c r="AY37" s="179"/>
      <c r="AZ37" s="407"/>
      <c r="BA37" s="407"/>
      <c r="BB37" s="416"/>
      <c r="BC37" s="179"/>
      <c r="BD37" s="179"/>
      <c r="BE37" s="407"/>
      <c r="BF37" s="407"/>
      <c r="BG37" s="416"/>
      <c r="BH37" s="179"/>
      <c r="BI37" s="179"/>
      <c r="BJ37" s="407"/>
      <c r="BK37" s="407"/>
      <c r="BL37" s="416"/>
      <c r="BM37" s="179"/>
      <c r="BN37" s="194"/>
      <c r="BO37" s="407"/>
      <c r="BP37" s="407"/>
      <c r="BQ37" s="416"/>
      <c r="BR37" s="179"/>
      <c r="BS37" s="179"/>
      <c r="BT37" s="407"/>
      <c r="BU37" s="407"/>
      <c r="BV37" s="416"/>
      <c r="BW37" s="179"/>
      <c r="BX37" s="179"/>
      <c r="BY37" s="407"/>
      <c r="BZ37" s="407"/>
      <c r="CA37" s="416"/>
      <c r="CB37" s="179"/>
      <c r="CC37" s="179"/>
      <c r="CD37" s="407"/>
      <c r="CE37" s="407"/>
      <c r="CF37" s="416"/>
      <c r="CG37" s="179">
        <v>4000000</v>
      </c>
      <c r="CH37" s="179">
        <v>3200000</v>
      </c>
      <c r="CI37" s="407"/>
      <c r="CJ37" s="407"/>
      <c r="CK37" s="416"/>
      <c r="CL37" s="179">
        <v>4000000</v>
      </c>
      <c r="CM37" s="179">
        <v>3600000</v>
      </c>
      <c r="CN37" s="407"/>
      <c r="CO37" s="407"/>
      <c r="CP37" s="416"/>
      <c r="CQ37" s="179"/>
      <c r="CR37" s="179"/>
      <c r="CS37" s="407"/>
      <c r="CT37" s="407"/>
      <c r="CU37" s="416"/>
      <c r="CV37" s="221"/>
      <c r="CW37" s="213"/>
      <c r="CX37" s="34"/>
      <c r="CY37" s="217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</row>
    <row r="38" spans="1:166" ht="117" customHeight="1">
      <c r="A38" s="264"/>
      <c r="B38" s="269"/>
      <c r="C38" s="275"/>
      <c r="D38" s="280"/>
      <c r="E38" s="275"/>
      <c r="F38" s="286"/>
      <c r="G38" s="289"/>
      <c r="H38" s="301"/>
      <c r="I38" s="313"/>
      <c r="J38" s="325"/>
      <c r="K38" s="336"/>
      <c r="L38" s="336"/>
      <c r="M38" s="325"/>
      <c r="N38" s="325"/>
      <c r="O38" s="325"/>
      <c r="P38" s="325"/>
      <c r="Q38" s="348"/>
      <c r="R38" s="357"/>
      <c r="S38" s="348"/>
      <c r="T38" s="357"/>
      <c r="U38" s="348"/>
      <c r="V38" s="357"/>
      <c r="W38" s="366"/>
      <c r="X38" s="373"/>
      <c r="Y38" s="366"/>
      <c r="Z38" s="373"/>
      <c r="AA38" s="366"/>
      <c r="AB38" s="373"/>
      <c r="AC38" s="366"/>
      <c r="AD38" s="373"/>
      <c r="AE38" s="366"/>
      <c r="AF38" s="373"/>
      <c r="AG38" s="60" t="s">
        <v>157</v>
      </c>
      <c r="AH38" s="59">
        <v>0.07</v>
      </c>
      <c r="AI38" s="119">
        <v>0</v>
      </c>
      <c r="AJ38" s="120" t="s">
        <v>110</v>
      </c>
      <c r="AK38" s="121" t="s">
        <v>104</v>
      </c>
      <c r="AL38" s="121" t="s">
        <v>104</v>
      </c>
      <c r="AM38" s="121" t="s">
        <v>104</v>
      </c>
      <c r="AN38" s="121" t="s">
        <v>104</v>
      </c>
      <c r="AO38" s="159" t="s">
        <v>158</v>
      </c>
      <c r="AP38" s="387"/>
      <c r="AQ38" s="387"/>
      <c r="AR38" s="396"/>
      <c r="AS38" s="160" t="s">
        <v>114</v>
      </c>
      <c r="AT38" s="235" t="s">
        <v>121</v>
      </c>
      <c r="AU38" s="235" t="s">
        <v>116</v>
      </c>
      <c r="AV38" s="161">
        <v>6000000</v>
      </c>
      <c r="AW38" s="161"/>
      <c r="AX38" s="179"/>
      <c r="AY38" s="179"/>
      <c r="AZ38" s="407"/>
      <c r="BA38" s="407"/>
      <c r="BB38" s="416"/>
      <c r="BC38" s="179"/>
      <c r="BD38" s="179"/>
      <c r="BE38" s="407"/>
      <c r="BF38" s="407"/>
      <c r="BG38" s="416"/>
      <c r="BH38" s="179"/>
      <c r="BI38" s="179"/>
      <c r="BJ38" s="407"/>
      <c r="BK38" s="407"/>
      <c r="BL38" s="416"/>
      <c r="BM38" s="179"/>
      <c r="BN38" s="194"/>
      <c r="BO38" s="407"/>
      <c r="BP38" s="407"/>
      <c r="BQ38" s="416"/>
      <c r="BR38" s="179"/>
      <c r="BS38" s="179"/>
      <c r="BT38" s="407"/>
      <c r="BU38" s="407"/>
      <c r="BV38" s="416"/>
      <c r="BW38" s="179"/>
      <c r="BX38" s="179"/>
      <c r="BY38" s="407"/>
      <c r="BZ38" s="407"/>
      <c r="CA38" s="416"/>
      <c r="CB38" s="179"/>
      <c r="CC38" s="179"/>
      <c r="CD38" s="407"/>
      <c r="CE38" s="407"/>
      <c r="CF38" s="416"/>
      <c r="CG38" s="179">
        <v>4000000</v>
      </c>
      <c r="CH38" s="179">
        <v>3400000</v>
      </c>
      <c r="CI38" s="407"/>
      <c r="CJ38" s="407"/>
      <c r="CK38" s="416"/>
      <c r="CL38" s="179">
        <v>4000000</v>
      </c>
      <c r="CM38" s="179">
        <v>3700000</v>
      </c>
      <c r="CN38" s="407"/>
      <c r="CO38" s="407"/>
      <c r="CP38" s="416"/>
      <c r="CQ38" s="179"/>
      <c r="CR38" s="179"/>
      <c r="CS38" s="407"/>
      <c r="CT38" s="407"/>
      <c r="CU38" s="416"/>
      <c r="CV38" s="221"/>
      <c r="CW38" s="213"/>
      <c r="CX38" s="34"/>
      <c r="CY38" s="217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</row>
    <row r="39" spans="1:166" ht="117" customHeight="1">
      <c r="A39" s="264"/>
      <c r="B39" s="269"/>
      <c r="C39" s="275"/>
      <c r="D39" s="280"/>
      <c r="E39" s="275"/>
      <c r="F39" s="286"/>
      <c r="G39" s="289"/>
      <c r="H39" s="301"/>
      <c r="I39" s="313"/>
      <c r="J39" s="325"/>
      <c r="K39" s="336"/>
      <c r="L39" s="336"/>
      <c r="M39" s="325"/>
      <c r="N39" s="325"/>
      <c r="O39" s="325"/>
      <c r="P39" s="325"/>
      <c r="Q39" s="348"/>
      <c r="R39" s="357"/>
      <c r="S39" s="348"/>
      <c r="T39" s="357"/>
      <c r="U39" s="348"/>
      <c r="V39" s="357"/>
      <c r="W39" s="366"/>
      <c r="X39" s="373"/>
      <c r="Y39" s="366"/>
      <c r="Z39" s="373"/>
      <c r="AA39" s="366"/>
      <c r="AB39" s="373"/>
      <c r="AC39" s="366"/>
      <c r="AD39" s="373"/>
      <c r="AE39" s="366"/>
      <c r="AF39" s="373"/>
      <c r="AG39" s="60" t="s">
        <v>159</v>
      </c>
      <c r="AH39" s="59">
        <v>0.07</v>
      </c>
      <c r="AI39" s="119">
        <v>0</v>
      </c>
      <c r="AJ39" s="120" t="s">
        <v>110</v>
      </c>
      <c r="AK39" s="121" t="s">
        <v>104</v>
      </c>
      <c r="AL39" s="121" t="s">
        <v>104</v>
      </c>
      <c r="AM39" s="121" t="s">
        <v>104</v>
      </c>
      <c r="AN39" s="121" t="s">
        <v>104</v>
      </c>
      <c r="AO39" s="159" t="s">
        <v>160</v>
      </c>
      <c r="AP39" s="387"/>
      <c r="AQ39" s="387"/>
      <c r="AR39" s="396"/>
      <c r="AS39" s="160" t="s">
        <v>114</v>
      </c>
      <c r="AT39" s="235" t="s">
        <v>121</v>
      </c>
      <c r="AU39" s="235" t="s">
        <v>116</v>
      </c>
      <c r="AV39" s="161">
        <v>4000000</v>
      </c>
      <c r="AW39" s="161"/>
      <c r="AX39" s="179"/>
      <c r="AY39" s="179"/>
      <c r="AZ39" s="407"/>
      <c r="BA39" s="407"/>
      <c r="BB39" s="416"/>
      <c r="BC39" s="179"/>
      <c r="BD39" s="179"/>
      <c r="BE39" s="407"/>
      <c r="BF39" s="407"/>
      <c r="BG39" s="416"/>
      <c r="BH39" s="179"/>
      <c r="BI39" s="179"/>
      <c r="BJ39" s="407"/>
      <c r="BK39" s="407"/>
      <c r="BL39" s="416"/>
      <c r="BM39" s="179"/>
      <c r="BN39" s="194"/>
      <c r="BO39" s="407"/>
      <c r="BP39" s="407"/>
      <c r="BQ39" s="416"/>
      <c r="BR39" s="179"/>
      <c r="BS39" s="179"/>
      <c r="BT39" s="407"/>
      <c r="BU39" s="407"/>
      <c r="BV39" s="416"/>
      <c r="BW39" s="179"/>
      <c r="BX39" s="179"/>
      <c r="BY39" s="407"/>
      <c r="BZ39" s="407"/>
      <c r="CA39" s="416"/>
      <c r="CB39" s="179"/>
      <c r="CC39" s="179"/>
      <c r="CD39" s="407"/>
      <c r="CE39" s="407"/>
      <c r="CF39" s="416"/>
      <c r="CG39" s="179">
        <v>4000000</v>
      </c>
      <c r="CH39" s="179">
        <v>2800000</v>
      </c>
      <c r="CI39" s="407"/>
      <c r="CJ39" s="407"/>
      <c r="CK39" s="416"/>
      <c r="CL39" s="179">
        <v>4000000</v>
      </c>
      <c r="CM39" s="179">
        <v>3400000</v>
      </c>
      <c r="CN39" s="407"/>
      <c r="CO39" s="407"/>
      <c r="CP39" s="416"/>
      <c r="CQ39" s="179"/>
      <c r="CR39" s="179"/>
      <c r="CS39" s="407"/>
      <c r="CT39" s="407"/>
      <c r="CU39" s="416"/>
      <c r="CV39" s="221"/>
      <c r="CW39" s="213"/>
      <c r="CX39" s="34"/>
      <c r="CY39" s="217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</row>
    <row r="40" spans="1:166" ht="117" customHeight="1">
      <c r="A40" s="264"/>
      <c r="B40" s="269"/>
      <c r="C40" s="275"/>
      <c r="D40" s="280"/>
      <c r="E40" s="275"/>
      <c r="F40" s="286"/>
      <c r="G40" s="289"/>
      <c r="H40" s="301"/>
      <c r="I40" s="313"/>
      <c r="J40" s="325"/>
      <c r="K40" s="336"/>
      <c r="L40" s="336"/>
      <c r="M40" s="325"/>
      <c r="N40" s="325"/>
      <c r="O40" s="325"/>
      <c r="P40" s="325"/>
      <c r="Q40" s="348"/>
      <c r="R40" s="357"/>
      <c r="S40" s="348"/>
      <c r="T40" s="357"/>
      <c r="U40" s="348"/>
      <c r="V40" s="357"/>
      <c r="W40" s="366"/>
      <c r="X40" s="373"/>
      <c r="Y40" s="366"/>
      <c r="Z40" s="373"/>
      <c r="AA40" s="366"/>
      <c r="AB40" s="373"/>
      <c r="AC40" s="366"/>
      <c r="AD40" s="373"/>
      <c r="AE40" s="366"/>
      <c r="AF40" s="373"/>
      <c r="AG40" s="60" t="s">
        <v>161</v>
      </c>
      <c r="AH40" s="59">
        <v>0.07</v>
      </c>
      <c r="AI40" s="119">
        <v>0</v>
      </c>
      <c r="AJ40" s="120" t="s">
        <v>110</v>
      </c>
      <c r="AK40" s="121" t="s">
        <v>104</v>
      </c>
      <c r="AL40" s="121" t="s">
        <v>104</v>
      </c>
      <c r="AM40" s="121" t="s">
        <v>104</v>
      </c>
      <c r="AN40" s="121" t="s">
        <v>104</v>
      </c>
      <c r="AO40" s="159" t="s">
        <v>162</v>
      </c>
      <c r="AP40" s="387"/>
      <c r="AQ40" s="387"/>
      <c r="AR40" s="396"/>
      <c r="AS40" s="160" t="s">
        <v>114</v>
      </c>
      <c r="AT40" s="235" t="s">
        <v>121</v>
      </c>
      <c r="AU40" s="235" t="s">
        <v>116</v>
      </c>
      <c r="AV40" s="161">
        <v>6000000</v>
      </c>
      <c r="AW40" s="161"/>
      <c r="AX40" s="179"/>
      <c r="AY40" s="179"/>
      <c r="AZ40" s="407"/>
      <c r="BA40" s="407"/>
      <c r="BB40" s="416"/>
      <c r="BC40" s="179"/>
      <c r="BD40" s="179"/>
      <c r="BE40" s="407"/>
      <c r="BF40" s="407"/>
      <c r="BG40" s="416"/>
      <c r="BH40" s="179"/>
      <c r="BI40" s="179"/>
      <c r="BJ40" s="407"/>
      <c r="BK40" s="407"/>
      <c r="BL40" s="416"/>
      <c r="BM40" s="179"/>
      <c r="BN40" s="194"/>
      <c r="BO40" s="407"/>
      <c r="BP40" s="407"/>
      <c r="BQ40" s="416"/>
      <c r="BR40" s="179"/>
      <c r="BS40" s="179"/>
      <c r="BT40" s="407"/>
      <c r="BU40" s="407"/>
      <c r="BV40" s="416"/>
      <c r="BW40" s="179"/>
      <c r="BX40" s="179"/>
      <c r="BY40" s="407"/>
      <c r="BZ40" s="407"/>
      <c r="CA40" s="416"/>
      <c r="CB40" s="179"/>
      <c r="CC40" s="179"/>
      <c r="CD40" s="407"/>
      <c r="CE40" s="407"/>
      <c r="CF40" s="416"/>
      <c r="CG40" s="179">
        <v>4300000</v>
      </c>
      <c r="CH40" s="179">
        <v>3800000</v>
      </c>
      <c r="CI40" s="407"/>
      <c r="CJ40" s="407"/>
      <c r="CK40" s="416"/>
      <c r="CL40" s="179">
        <v>4300000</v>
      </c>
      <c r="CM40" s="179">
        <v>4100000</v>
      </c>
      <c r="CN40" s="407"/>
      <c r="CO40" s="407"/>
      <c r="CP40" s="416"/>
      <c r="CQ40" s="179"/>
      <c r="CR40" s="179"/>
      <c r="CS40" s="407"/>
      <c r="CT40" s="407"/>
      <c r="CU40" s="416"/>
      <c r="CV40" s="221"/>
      <c r="CW40" s="213"/>
      <c r="CX40" s="34"/>
      <c r="CY40" s="217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</row>
    <row r="41" spans="1:166" ht="117" customHeight="1">
      <c r="A41" s="264"/>
      <c r="B41" s="269"/>
      <c r="C41" s="275"/>
      <c r="D41" s="280"/>
      <c r="E41" s="275"/>
      <c r="F41" s="286"/>
      <c r="G41" s="289"/>
      <c r="H41" s="301"/>
      <c r="I41" s="313"/>
      <c r="J41" s="325"/>
      <c r="K41" s="336"/>
      <c r="L41" s="336"/>
      <c r="M41" s="325"/>
      <c r="N41" s="325"/>
      <c r="O41" s="325"/>
      <c r="P41" s="325"/>
      <c r="Q41" s="348"/>
      <c r="R41" s="357"/>
      <c r="S41" s="348"/>
      <c r="T41" s="357"/>
      <c r="U41" s="73"/>
      <c r="V41" s="74"/>
      <c r="W41" s="75"/>
      <c r="X41" s="76"/>
      <c r="Y41" s="75"/>
      <c r="Z41" s="76"/>
      <c r="AA41" s="75"/>
      <c r="AB41" s="76"/>
      <c r="AC41" s="75"/>
      <c r="AD41" s="76"/>
      <c r="AE41" s="75"/>
      <c r="AF41" s="76"/>
      <c r="AG41" s="60" t="s">
        <v>163</v>
      </c>
      <c r="AH41" s="59">
        <v>0.02</v>
      </c>
      <c r="AI41" s="119">
        <v>0</v>
      </c>
      <c r="AJ41" s="120" t="s">
        <v>110</v>
      </c>
      <c r="AK41" s="121" t="s">
        <v>104</v>
      </c>
      <c r="AL41" s="121" t="s">
        <v>104</v>
      </c>
      <c r="AM41" s="121" t="s">
        <v>104</v>
      </c>
      <c r="AN41" s="121" t="s">
        <v>104</v>
      </c>
      <c r="AO41" s="162" t="s">
        <v>104</v>
      </c>
      <c r="AP41" s="387"/>
      <c r="AQ41" s="387"/>
      <c r="AR41" s="396"/>
      <c r="AS41" s="160" t="s">
        <v>114</v>
      </c>
      <c r="AT41" s="235" t="s">
        <v>121</v>
      </c>
      <c r="AU41" s="235" t="s">
        <v>116</v>
      </c>
      <c r="AV41" s="161">
        <v>6000000</v>
      </c>
      <c r="AW41" s="161"/>
      <c r="AX41" s="179"/>
      <c r="AY41" s="179"/>
      <c r="AZ41" s="407"/>
      <c r="BA41" s="407"/>
      <c r="BB41" s="416"/>
      <c r="BC41" s="179"/>
      <c r="BD41" s="179"/>
      <c r="BE41" s="407"/>
      <c r="BF41" s="407"/>
      <c r="BG41" s="416"/>
      <c r="BH41" s="179"/>
      <c r="BI41" s="179"/>
      <c r="BJ41" s="407"/>
      <c r="BK41" s="407"/>
      <c r="BL41" s="416"/>
      <c r="BM41" s="179"/>
      <c r="BN41" s="194"/>
      <c r="BO41" s="407"/>
      <c r="BP41" s="407"/>
      <c r="BQ41" s="416"/>
      <c r="BR41" s="179"/>
      <c r="BS41" s="179"/>
      <c r="BT41" s="407"/>
      <c r="BU41" s="407"/>
      <c r="BV41" s="416"/>
      <c r="BW41" s="179"/>
      <c r="BX41" s="179"/>
      <c r="BY41" s="407"/>
      <c r="BZ41" s="407"/>
      <c r="CA41" s="416"/>
      <c r="CB41" s="179"/>
      <c r="CC41" s="179"/>
      <c r="CD41" s="407"/>
      <c r="CE41" s="407"/>
      <c r="CF41" s="416"/>
      <c r="CG41" s="179">
        <v>10000000</v>
      </c>
      <c r="CH41" s="179">
        <v>8400000</v>
      </c>
      <c r="CI41" s="407"/>
      <c r="CJ41" s="407"/>
      <c r="CK41" s="416"/>
      <c r="CL41" s="179">
        <v>10000000</v>
      </c>
      <c r="CM41" s="179">
        <v>9400000</v>
      </c>
      <c r="CN41" s="407"/>
      <c r="CO41" s="407"/>
      <c r="CP41" s="416"/>
      <c r="CQ41" s="179"/>
      <c r="CR41" s="179"/>
      <c r="CS41" s="407"/>
      <c r="CT41" s="407"/>
      <c r="CU41" s="416"/>
      <c r="CV41" s="221"/>
      <c r="CW41" s="213"/>
      <c r="CX41" s="34"/>
      <c r="CY41" s="217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</row>
    <row r="42" spans="1:166" ht="117" customHeight="1">
      <c r="A42" s="264"/>
      <c r="B42" s="270"/>
      <c r="C42" s="276"/>
      <c r="D42" s="281"/>
      <c r="E42" s="276"/>
      <c r="F42" s="287"/>
      <c r="G42" s="290"/>
      <c r="H42" s="302"/>
      <c r="I42" s="314"/>
      <c r="J42" s="326"/>
      <c r="K42" s="337"/>
      <c r="L42" s="337"/>
      <c r="M42" s="326"/>
      <c r="N42" s="326"/>
      <c r="O42" s="326"/>
      <c r="P42" s="326"/>
      <c r="Q42" s="349"/>
      <c r="R42" s="358"/>
      <c r="S42" s="349"/>
      <c r="T42" s="358"/>
      <c r="U42" s="77"/>
      <c r="V42" s="78"/>
      <c r="W42" s="79"/>
      <c r="X42" s="80"/>
      <c r="Y42" s="79"/>
      <c r="Z42" s="80"/>
      <c r="AA42" s="79"/>
      <c r="AB42" s="80"/>
      <c r="AC42" s="79"/>
      <c r="AD42" s="80"/>
      <c r="AE42" s="79"/>
      <c r="AF42" s="80"/>
      <c r="AG42" s="62" t="s">
        <v>164</v>
      </c>
      <c r="AH42" s="61">
        <v>0.07</v>
      </c>
      <c r="AI42" s="122">
        <v>0</v>
      </c>
      <c r="AJ42" s="123" t="s">
        <v>110</v>
      </c>
      <c r="AK42" s="124" t="s">
        <v>104</v>
      </c>
      <c r="AL42" s="125" t="s">
        <v>104</v>
      </c>
      <c r="AM42" s="125" t="s">
        <v>104</v>
      </c>
      <c r="AN42" s="125" t="s">
        <v>104</v>
      </c>
      <c r="AO42" s="163" t="s">
        <v>104</v>
      </c>
      <c r="AP42" s="388"/>
      <c r="AQ42" s="388"/>
      <c r="AR42" s="397"/>
      <c r="AS42" s="164" t="s">
        <v>114</v>
      </c>
      <c r="AT42" s="236" t="s">
        <v>121</v>
      </c>
      <c r="AU42" s="236" t="s">
        <v>116</v>
      </c>
      <c r="AV42" s="165">
        <v>6000000</v>
      </c>
      <c r="AW42" s="165"/>
      <c r="AX42" s="180"/>
      <c r="AY42" s="180"/>
      <c r="AZ42" s="408"/>
      <c r="BA42" s="408"/>
      <c r="BB42" s="417"/>
      <c r="BC42" s="180"/>
      <c r="BD42" s="180"/>
      <c r="BE42" s="408"/>
      <c r="BF42" s="408"/>
      <c r="BG42" s="417"/>
      <c r="BH42" s="180"/>
      <c r="BI42" s="180"/>
      <c r="BJ42" s="408"/>
      <c r="BK42" s="408"/>
      <c r="BL42" s="417"/>
      <c r="BM42" s="180"/>
      <c r="BN42" s="195"/>
      <c r="BO42" s="408"/>
      <c r="BP42" s="408"/>
      <c r="BQ42" s="417"/>
      <c r="BR42" s="180"/>
      <c r="BS42" s="180"/>
      <c r="BT42" s="408"/>
      <c r="BU42" s="408"/>
      <c r="BV42" s="417"/>
      <c r="BW42" s="180"/>
      <c r="BX42" s="180"/>
      <c r="BY42" s="408"/>
      <c r="BZ42" s="408"/>
      <c r="CA42" s="417"/>
      <c r="CB42" s="180"/>
      <c r="CC42" s="180"/>
      <c r="CD42" s="408"/>
      <c r="CE42" s="408"/>
      <c r="CF42" s="417"/>
      <c r="CG42" s="180">
        <v>5000000</v>
      </c>
      <c r="CH42" s="180">
        <v>1500000</v>
      </c>
      <c r="CI42" s="408"/>
      <c r="CJ42" s="408"/>
      <c r="CK42" s="417"/>
      <c r="CL42" s="180">
        <v>5000000</v>
      </c>
      <c r="CM42" s="180">
        <v>5000000</v>
      </c>
      <c r="CN42" s="408"/>
      <c r="CO42" s="408"/>
      <c r="CP42" s="417"/>
      <c r="CQ42" s="180"/>
      <c r="CR42" s="180"/>
      <c r="CS42" s="408"/>
      <c r="CT42" s="408"/>
      <c r="CU42" s="417"/>
      <c r="CV42" s="222"/>
      <c r="CW42" s="213"/>
      <c r="CX42" s="34"/>
      <c r="CY42" s="217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</row>
    <row r="43" spans="1:166" ht="117" customHeight="1">
      <c r="A43" s="264"/>
      <c r="B43" s="260" t="s">
        <v>165</v>
      </c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81">
        <f>+AVERAGE(R15:R42)</f>
        <v>0.25</v>
      </c>
      <c r="S43" s="81"/>
      <c r="T43" s="81">
        <f>+AVERAGE(T15:T42)</f>
        <v>0.3333333333333333</v>
      </c>
      <c r="U43" s="82"/>
      <c r="V43" s="81">
        <f>AVERAGE(V15:V29)</f>
        <v>0.65</v>
      </c>
      <c r="W43" s="82"/>
      <c r="X43" s="81">
        <f>AVERAGE(X15:X29)</f>
        <v>0.775</v>
      </c>
      <c r="Y43" s="82"/>
      <c r="Z43" s="81">
        <f>AVERAGE(Z15:Z29)</f>
        <v>0</v>
      </c>
      <c r="AA43" s="82"/>
      <c r="AB43" s="81">
        <f>AVERAGE(AB15:AB40)</f>
        <v>0.523888888888889</v>
      </c>
      <c r="AC43" s="83"/>
      <c r="AD43" s="81">
        <f>AVERAGE(AD15:AD40)</f>
        <v>0.3333333333333333</v>
      </c>
      <c r="AE43" s="84"/>
      <c r="AF43" s="85" t="e">
        <f>AVERAGE(AF15:AF29)</f>
        <v>#DIV/0!</v>
      </c>
      <c r="AG43" s="126"/>
      <c r="AH43" s="127"/>
      <c r="AI43" s="82"/>
      <c r="AJ43" s="82"/>
      <c r="AK43" s="82"/>
      <c r="AL43" s="82"/>
      <c r="AM43" s="82"/>
      <c r="AN43" s="82"/>
      <c r="AO43" s="82"/>
      <c r="AP43" s="262"/>
      <c r="AQ43" s="262"/>
      <c r="AR43" s="262"/>
      <c r="AS43" s="262"/>
      <c r="AT43" s="262"/>
      <c r="AU43" s="262"/>
      <c r="AV43" s="166">
        <f>SUM(AV19:AV42,AV15)</f>
        <v>1826313873</v>
      </c>
      <c r="AW43" s="166"/>
      <c r="AX43" s="166" t="e">
        <f>AX15+AX16+AX17+#REF!+#REF!+#REF!+#REF!+#REF!+#REF!+AX19+#REF!+AX20+#REF!+AX21+#REF!+AX22+#REF!+AX28+#REF!+AX29+AX30+#REF!+AX31+AX32+AX33+AX34+AX35+#REF!+AX36+#REF!+#REF!+#REF!+AX37+AX38+AX39+AX40+AX41+#REF!+#REF!+AX42</f>
        <v>#REF!</v>
      </c>
      <c r="AY43" s="166">
        <f>SUM(AY15:AY42)</f>
        <v>0</v>
      </c>
      <c r="AZ43" s="166" t="e">
        <f>AZ28+#REF!+AZ16+AZ15</f>
        <v>#REF!</v>
      </c>
      <c r="BA43" s="166" t="e">
        <f>BA28+#REF!+BA16+BA15</f>
        <v>#REF!</v>
      </c>
      <c r="BB43" s="181" t="e">
        <f>+BA43/AZ43</f>
        <v>#REF!</v>
      </c>
      <c r="BC43" s="166">
        <f>SUM(BC15:BC42)</f>
        <v>0</v>
      </c>
      <c r="BD43" s="166">
        <f>SUM(BD15:BD42)</f>
        <v>0</v>
      </c>
      <c r="BE43" s="166">
        <f>SUM(BE15:BE29)</f>
        <v>0</v>
      </c>
      <c r="BF43" s="166">
        <f>SUM(BF15:BF40)</f>
        <v>0</v>
      </c>
      <c r="BG43" s="184" t="e">
        <f>+BF43/BC43</f>
        <v>#DIV/0!</v>
      </c>
      <c r="BH43" s="166">
        <f>SUM(BH15:BH42)</f>
        <v>0</v>
      </c>
      <c r="BI43" s="166">
        <f>SUM(BI15:BI42)</f>
        <v>0</v>
      </c>
      <c r="BJ43" s="166">
        <f>SUM(BJ15:BJ29)</f>
        <v>0</v>
      </c>
      <c r="BK43" s="166">
        <f>SUM(BK15:BK29)</f>
        <v>0</v>
      </c>
      <c r="BL43" s="81" t="e">
        <f>+BK43/BJ43</f>
        <v>#DIV/0!</v>
      </c>
      <c r="BM43" s="196">
        <f>SUM(BM15:BM42)</f>
        <v>0</v>
      </c>
      <c r="BN43" s="196">
        <f>SUM(BN15:BN42)</f>
        <v>0</v>
      </c>
      <c r="BO43" s="196" t="e">
        <f>BO15+BO16+#REF!+BO28</f>
        <v>#REF!</v>
      </c>
      <c r="BP43" s="196" t="e">
        <f>BP15+BP16+#REF!+BP28</f>
        <v>#REF!</v>
      </c>
      <c r="BQ43" s="81" t="e">
        <f>BP43/BO43</f>
        <v>#REF!</v>
      </c>
      <c r="BR43" s="197">
        <f>SUM(BR15:BR42)</f>
        <v>0</v>
      </c>
      <c r="BS43" s="197">
        <f>SUM(BS15:BS42)</f>
        <v>0</v>
      </c>
      <c r="BT43" s="197">
        <f>SUM(BT15:BT42)</f>
        <v>0</v>
      </c>
      <c r="BU43" s="197">
        <f>SUM(BU15:BU42)</f>
        <v>0</v>
      </c>
      <c r="BV43" s="199" t="e">
        <f>BU43/BT43</f>
        <v>#DIV/0!</v>
      </c>
      <c r="BW43" s="200">
        <f>SUM(BW15:BW42)</f>
        <v>0</v>
      </c>
      <c r="BX43" s="196">
        <f>SUM(BX15:BX42)</f>
        <v>0</v>
      </c>
      <c r="BY43" s="200">
        <f>SUM(BY15:BY42)</f>
        <v>0</v>
      </c>
      <c r="BZ43" s="196">
        <f>SUM(BZ15:BZ42)</f>
        <v>0</v>
      </c>
      <c r="CA43" s="81" t="e">
        <f>BZ43/BY43</f>
        <v>#DIV/0!</v>
      </c>
      <c r="CB43" s="166">
        <f>SUM(CB15:CB42)</f>
        <v>0</v>
      </c>
      <c r="CC43" s="166">
        <f>SUM(CC15:CC42)</f>
        <v>0</v>
      </c>
      <c r="CD43" s="166">
        <f>SUM(CD15:CD29)</f>
        <v>0</v>
      </c>
      <c r="CE43" s="166">
        <f>SUM(CE15:CE29)</f>
        <v>0</v>
      </c>
      <c r="CF43" s="184" t="e">
        <f>+CE43/CD43</f>
        <v>#DIV/0!</v>
      </c>
      <c r="CG43" s="166">
        <f>SUM(CG15:CG42)</f>
        <v>717863112</v>
      </c>
      <c r="CH43" s="166">
        <f>SUM(CH15:CH42)</f>
        <v>521699112</v>
      </c>
      <c r="CI43" s="166">
        <f>SUM(CI15:CI42)</f>
        <v>0</v>
      </c>
      <c r="CJ43" s="166" t="e">
        <f>SUM(CJ15:CJ29)</f>
        <v>#REF!</v>
      </c>
      <c r="CK43" s="184" t="e">
        <f>CJ43/CI43</f>
        <v>#REF!</v>
      </c>
      <c r="CL43" s="166">
        <f>SUM(CL15:CL42)</f>
        <v>717863112</v>
      </c>
      <c r="CM43" s="166">
        <f>SUM(CM15:CM42)</f>
        <v>92256000</v>
      </c>
      <c r="CN43" s="166" t="e">
        <f>SUM(CN15:CN29)</f>
        <v>#REF!</v>
      </c>
      <c r="CO43" s="203">
        <f>SUM(CO15:CO29)</f>
        <v>0</v>
      </c>
      <c r="CP43" s="184" t="e">
        <f>CO43/CN43</f>
        <v>#REF!</v>
      </c>
      <c r="CQ43" s="166" t="e">
        <f>CQ28+#REF!+#REF!+CQ16+CQ15</f>
        <v>#REF!</v>
      </c>
      <c r="CR43" s="166">
        <f>SUM(CR15:CR40)</f>
        <v>0</v>
      </c>
      <c r="CS43" s="166" t="e">
        <f>CS28+#REF!+#REF!+CS16+CS15</f>
        <v>#REF!</v>
      </c>
      <c r="CT43" s="166" t="e">
        <f>CT28+#REF!+CT16+CT15</f>
        <v>#REF!</v>
      </c>
      <c r="CU43" s="181" t="e">
        <f>+CT43/CS43</f>
        <v>#REF!</v>
      </c>
      <c r="CV43" s="223"/>
      <c r="CW43" s="22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</row>
    <row r="44" spans="43:166" ht="15">
      <c r="AQ44" s="34"/>
      <c r="AR44" s="167"/>
      <c r="AS44" s="168"/>
      <c r="AT44" s="169"/>
      <c r="AU44" s="167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</row>
    <row r="45" spans="51:166" ht="15">
      <c r="AY45" s="182"/>
      <c r="BK45" s="185"/>
      <c r="CK45" s="20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</row>
    <row r="46" spans="57:166" ht="15">
      <c r="BE46" s="43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</row>
    <row r="47" spans="52:166" ht="15.75">
      <c r="AZ47" s="182"/>
      <c r="BD47" s="183"/>
      <c r="BH47" s="43"/>
      <c r="BI47" s="43"/>
      <c r="BS47" s="198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</row>
    <row r="48" spans="56:166" ht="15">
      <c r="BD48" s="43"/>
      <c r="CM48" s="43">
        <f>CO43-CM43</f>
        <v>-92256000</v>
      </c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</row>
    <row r="49" spans="60:166" ht="15">
      <c r="BH49" s="43"/>
      <c r="BI49" s="43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</row>
    <row r="50" spans="101:166" ht="15"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</row>
    <row r="51" spans="101:166" ht="15"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</row>
    <row r="53" spans="33:99" ht="15">
      <c r="AG53" s="128"/>
      <c r="AH53" s="35"/>
      <c r="BB53" s="31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</row>
  </sheetData>
  <sheetProtection formatCells="0" formatColumns="0" formatRows="0" insertColumns="0" insertRows="0" insertHyperlinks="0" deleteColumns="0" deleteRows="0" sort="0" autoFilter="0" pivotTables="0"/>
  <autoFilter ref="AT13:BG43"/>
  <mergeCells count="298">
    <mergeCell ref="CV12:CV14"/>
    <mergeCell ref="CW19:CW29"/>
    <mergeCell ref="B1:D4"/>
    <mergeCell ref="CP3:CV4"/>
    <mergeCell ref="E1:CO2"/>
    <mergeCell ref="E3:CO4"/>
    <mergeCell ref="CP5:CV11"/>
    <mergeCell ref="CR1:CT2"/>
    <mergeCell ref="CT13:CT14"/>
    <mergeCell ref="CT16:CT17"/>
    <mergeCell ref="CT19:CT22"/>
    <mergeCell ref="CT28:CT42"/>
    <mergeCell ref="CU13:CU14"/>
    <mergeCell ref="CU16:CU17"/>
    <mergeCell ref="CU19:CU22"/>
    <mergeCell ref="CU28:CU42"/>
    <mergeCell ref="CQ13:CQ14"/>
    <mergeCell ref="CR13:CR14"/>
    <mergeCell ref="CS13:CS14"/>
    <mergeCell ref="CS16:CS17"/>
    <mergeCell ref="CS19:CS22"/>
    <mergeCell ref="CS28:CS42"/>
    <mergeCell ref="CO13:CO14"/>
    <mergeCell ref="CO16:CO18"/>
    <mergeCell ref="CO19:CO27"/>
    <mergeCell ref="CO28:CO42"/>
    <mergeCell ref="CP13:CP14"/>
    <mergeCell ref="CP16:CP17"/>
    <mergeCell ref="CP19:CP22"/>
    <mergeCell ref="CP28:CP42"/>
    <mergeCell ref="CL13:CL14"/>
    <mergeCell ref="CM13:CM14"/>
    <mergeCell ref="CN13:CN14"/>
    <mergeCell ref="CN16:CN18"/>
    <mergeCell ref="CN19:CN27"/>
    <mergeCell ref="CN28:CN42"/>
    <mergeCell ref="CJ13:CJ14"/>
    <mergeCell ref="CJ16:CJ18"/>
    <mergeCell ref="CJ19:CJ27"/>
    <mergeCell ref="CJ28:CJ42"/>
    <mergeCell ref="CK13:CK14"/>
    <mergeCell ref="CK16:CK18"/>
    <mergeCell ref="CK19:CK27"/>
    <mergeCell ref="CK28:CK42"/>
    <mergeCell ref="CG13:CG14"/>
    <mergeCell ref="CH13:CH14"/>
    <mergeCell ref="CI13:CI14"/>
    <mergeCell ref="CI16:CI18"/>
    <mergeCell ref="CI19:CI27"/>
    <mergeCell ref="CI28:CI42"/>
    <mergeCell ref="CE13:CE14"/>
    <mergeCell ref="CE16:CE18"/>
    <mergeCell ref="CE19:CE27"/>
    <mergeCell ref="CE28:CE42"/>
    <mergeCell ref="CF13:CF14"/>
    <mergeCell ref="CF16:CF18"/>
    <mergeCell ref="CF19:CF27"/>
    <mergeCell ref="CF28:CF42"/>
    <mergeCell ref="CB13:CB14"/>
    <mergeCell ref="CC13:CC14"/>
    <mergeCell ref="CD13:CD14"/>
    <mergeCell ref="CD16:CD18"/>
    <mergeCell ref="CD19:CD27"/>
    <mergeCell ref="CD28:CD42"/>
    <mergeCell ref="BZ13:BZ14"/>
    <mergeCell ref="BZ16:BZ18"/>
    <mergeCell ref="BZ19:BZ22"/>
    <mergeCell ref="BZ28:BZ42"/>
    <mergeCell ref="CA13:CA14"/>
    <mergeCell ref="CA16:CA18"/>
    <mergeCell ref="CA19:CA22"/>
    <mergeCell ref="CA28:CA42"/>
    <mergeCell ref="BW13:BW14"/>
    <mergeCell ref="BX13:BX14"/>
    <mergeCell ref="BY13:BY14"/>
    <mergeCell ref="BY16:BY18"/>
    <mergeCell ref="BY19:BY22"/>
    <mergeCell ref="BY28:BY42"/>
    <mergeCell ref="BU13:BU14"/>
    <mergeCell ref="BU16:BU18"/>
    <mergeCell ref="BU19:BU22"/>
    <mergeCell ref="BU28:BU42"/>
    <mergeCell ref="BV13:BV14"/>
    <mergeCell ref="BV16:BV18"/>
    <mergeCell ref="BV19:BV22"/>
    <mergeCell ref="BV28:BV42"/>
    <mergeCell ref="BR13:BR14"/>
    <mergeCell ref="BS13:BS14"/>
    <mergeCell ref="BT13:BT14"/>
    <mergeCell ref="BT16:BT18"/>
    <mergeCell ref="BT19:BT22"/>
    <mergeCell ref="BT28:BT42"/>
    <mergeCell ref="BP13:BP14"/>
    <mergeCell ref="BP16:BP18"/>
    <mergeCell ref="BP19:BP22"/>
    <mergeCell ref="BP28:BP42"/>
    <mergeCell ref="BQ13:BQ14"/>
    <mergeCell ref="BQ16:BQ18"/>
    <mergeCell ref="BQ19:BQ22"/>
    <mergeCell ref="BQ28:BQ42"/>
    <mergeCell ref="BM13:BM14"/>
    <mergeCell ref="BN13:BN14"/>
    <mergeCell ref="BO13:BO14"/>
    <mergeCell ref="BO16:BO18"/>
    <mergeCell ref="BO19:BO22"/>
    <mergeCell ref="BO28:BO42"/>
    <mergeCell ref="BK13:BK14"/>
    <mergeCell ref="BK16:BK17"/>
    <mergeCell ref="BK19:BK22"/>
    <mergeCell ref="BK28:BK42"/>
    <mergeCell ref="BL13:BL14"/>
    <mergeCell ref="BL16:BL17"/>
    <mergeCell ref="BL19:BL22"/>
    <mergeCell ref="BL28:BL42"/>
    <mergeCell ref="BH13:BH14"/>
    <mergeCell ref="BI13:BI14"/>
    <mergeCell ref="BJ13:BJ14"/>
    <mergeCell ref="BJ16:BJ17"/>
    <mergeCell ref="BJ19:BJ22"/>
    <mergeCell ref="BJ28:BJ42"/>
    <mergeCell ref="BF13:BF14"/>
    <mergeCell ref="BF16:BF17"/>
    <mergeCell ref="BF19:BF22"/>
    <mergeCell ref="BF28:BF42"/>
    <mergeCell ref="BG13:BG14"/>
    <mergeCell ref="BG16:BG17"/>
    <mergeCell ref="BG19:BG22"/>
    <mergeCell ref="BG28:BG42"/>
    <mergeCell ref="BC13:BC14"/>
    <mergeCell ref="BD13:BD14"/>
    <mergeCell ref="BE13:BE14"/>
    <mergeCell ref="BE16:BE17"/>
    <mergeCell ref="BE19:BE22"/>
    <mergeCell ref="BE28:BE42"/>
    <mergeCell ref="BA13:BA14"/>
    <mergeCell ref="BA16:BA17"/>
    <mergeCell ref="BA19:BA22"/>
    <mergeCell ref="BA28:BA42"/>
    <mergeCell ref="BB13:BB14"/>
    <mergeCell ref="BB16:BB17"/>
    <mergeCell ref="BB19:BB22"/>
    <mergeCell ref="BB28:BB42"/>
    <mergeCell ref="AX13:AX14"/>
    <mergeCell ref="AY13:AY14"/>
    <mergeCell ref="AZ13:AZ14"/>
    <mergeCell ref="AZ16:AZ17"/>
    <mergeCell ref="AZ19:AZ22"/>
    <mergeCell ref="AZ28:AZ42"/>
    <mergeCell ref="AS12:AS14"/>
    <mergeCell ref="AT13:AT14"/>
    <mergeCell ref="AU13:AU14"/>
    <mergeCell ref="AV13:AV14"/>
    <mergeCell ref="AV16:AV18"/>
    <mergeCell ref="AW13:AW14"/>
    <mergeCell ref="AQ12:AQ14"/>
    <mergeCell ref="AQ16:AQ18"/>
    <mergeCell ref="AQ19:AQ27"/>
    <mergeCell ref="AQ28:AQ42"/>
    <mergeCell ref="AR12:AR14"/>
    <mergeCell ref="AR16:AR18"/>
    <mergeCell ref="AR19:AR27"/>
    <mergeCell ref="AR28:AR42"/>
    <mergeCell ref="AM12:AM14"/>
    <mergeCell ref="AN12:AN14"/>
    <mergeCell ref="AO12:AO14"/>
    <mergeCell ref="AP12:AP14"/>
    <mergeCell ref="AP19:AP27"/>
    <mergeCell ref="AP28:AP42"/>
    <mergeCell ref="AG12:AG14"/>
    <mergeCell ref="AH12:AH14"/>
    <mergeCell ref="AI12:AI14"/>
    <mergeCell ref="AJ12:AJ14"/>
    <mergeCell ref="AK12:AK14"/>
    <mergeCell ref="AL12:AL14"/>
    <mergeCell ref="AE13:AE14"/>
    <mergeCell ref="AE16:AE18"/>
    <mergeCell ref="AE19:AE22"/>
    <mergeCell ref="AE28:AE40"/>
    <mergeCell ref="AF13:AF14"/>
    <mergeCell ref="AF16:AF17"/>
    <mergeCell ref="AF19:AF22"/>
    <mergeCell ref="AF28:AF40"/>
    <mergeCell ref="AC13:AC14"/>
    <mergeCell ref="AC16:AC18"/>
    <mergeCell ref="AC19:AC22"/>
    <mergeCell ref="AC28:AC40"/>
    <mergeCell ref="AD13:AD14"/>
    <mergeCell ref="AD16:AD18"/>
    <mergeCell ref="AD19:AD22"/>
    <mergeCell ref="AD28:AD40"/>
    <mergeCell ref="AA13:AA14"/>
    <mergeCell ref="AA16:AA18"/>
    <mergeCell ref="AA19:AA22"/>
    <mergeCell ref="AA28:AA40"/>
    <mergeCell ref="AB13:AB14"/>
    <mergeCell ref="AB16:AB18"/>
    <mergeCell ref="AB19:AB22"/>
    <mergeCell ref="AB28:AB40"/>
    <mergeCell ref="Y13:Y14"/>
    <mergeCell ref="Y16:Y18"/>
    <mergeCell ref="Y19:Y22"/>
    <mergeCell ref="Y28:Y40"/>
    <mergeCell ref="Z13:Z14"/>
    <mergeCell ref="Z16:Z18"/>
    <mergeCell ref="Z19:Z22"/>
    <mergeCell ref="Z28:Z40"/>
    <mergeCell ref="W13:W14"/>
    <mergeCell ref="W16:W18"/>
    <mergeCell ref="W19:W22"/>
    <mergeCell ref="W28:W40"/>
    <mergeCell ref="X13:X14"/>
    <mergeCell ref="X16:X18"/>
    <mergeCell ref="X19:X22"/>
    <mergeCell ref="X28:X40"/>
    <mergeCell ref="U13:U14"/>
    <mergeCell ref="U16:U18"/>
    <mergeCell ref="U19:U22"/>
    <mergeCell ref="U28:U40"/>
    <mergeCell ref="V13:V14"/>
    <mergeCell ref="V16:V18"/>
    <mergeCell ref="V19:V22"/>
    <mergeCell ref="V28:V40"/>
    <mergeCell ref="S13:S14"/>
    <mergeCell ref="S16:S18"/>
    <mergeCell ref="S19:S27"/>
    <mergeCell ref="S28:S42"/>
    <mergeCell ref="T13:T14"/>
    <mergeCell ref="T16:T18"/>
    <mergeCell ref="T19:T27"/>
    <mergeCell ref="T28:T42"/>
    <mergeCell ref="Q13:Q14"/>
    <mergeCell ref="Q16:Q18"/>
    <mergeCell ref="Q19:Q27"/>
    <mergeCell ref="Q28:Q42"/>
    <mergeCell ref="R13:R14"/>
    <mergeCell ref="R16:R18"/>
    <mergeCell ref="R19:R27"/>
    <mergeCell ref="R28:R42"/>
    <mergeCell ref="O13:O14"/>
    <mergeCell ref="O16:O18"/>
    <mergeCell ref="O19:O27"/>
    <mergeCell ref="O28:O42"/>
    <mergeCell ref="P13:P14"/>
    <mergeCell ref="P16:P18"/>
    <mergeCell ref="P19:P27"/>
    <mergeCell ref="P28:P42"/>
    <mergeCell ref="M13:M14"/>
    <mergeCell ref="M16:M18"/>
    <mergeCell ref="M19:M27"/>
    <mergeCell ref="M28:M42"/>
    <mergeCell ref="N13:N14"/>
    <mergeCell ref="N16:N18"/>
    <mergeCell ref="N19:N27"/>
    <mergeCell ref="N28:N42"/>
    <mergeCell ref="K13:K14"/>
    <mergeCell ref="K16:K18"/>
    <mergeCell ref="K19:K27"/>
    <mergeCell ref="K28:K42"/>
    <mergeCell ref="L13:L14"/>
    <mergeCell ref="L16:L18"/>
    <mergeCell ref="L19:L27"/>
    <mergeCell ref="L28:L42"/>
    <mergeCell ref="I12:I14"/>
    <mergeCell ref="I16:I18"/>
    <mergeCell ref="I19:I27"/>
    <mergeCell ref="I28:I42"/>
    <mergeCell ref="J12:J14"/>
    <mergeCell ref="J16:J18"/>
    <mergeCell ref="J19:J27"/>
    <mergeCell ref="J28:J42"/>
    <mergeCell ref="G12:G14"/>
    <mergeCell ref="G15:G42"/>
    <mergeCell ref="H12:H14"/>
    <mergeCell ref="H16:H18"/>
    <mergeCell ref="H19:H27"/>
    <mergeCell ref="H28:H42"/>
    <mergeCell ref="D12:D14"/>
    <mergeCell ref="D15:D42"/>
    <mergeCell ref="E12:E14"/>
    <mergeCell ref="E15:E42"/>
    <mergeCell ref="F12:F14"/>
    <mergeCell ref="F15:F42"/>
    <mergeCell ref="K12:AF12"/>
    <mergeCell ref="AT12:CU12"/>
    <mergeCell ref="B43:Q43"/>
    <mergeCell ref="AP43:AU43"/>
    <mergeCell ref="A1:A14"/>
    <mergeCell ref="A15:A43"/>
    <mergeCell ref="B12:B14"/>
    <mergeCell ref="B15:B42"/>
    <mergeCell ref="C12:C14"/>
    <mergeCell ref="C15:C42"/>
    <mergeCell ref="B5:CH5"/>
    <mergeCell ref="B6:CH6"/>
    <mergeCell ref="B7:CH7"/>
    <mergeCell ref="B8:CH8"/>
    <mergeCell ref="B9:CH9"/>
    <mergeCell ref="B10:CH10"/>
  </mergeCells>
  <printOptions horizontalCentered="1" verticalCentered="1"/>
  <pageMargins left="0.24" right="0.24" top="0.75" bottom="0.75" header="0.31" footer="0.31"/>
  <pageSetup horizontalDpi="600" verticalDpi="600" orientation="landscape" paperSize="5" scale="50" r:id="rId3"/>
  <ignoredErrors>
    <ignoredError sqref="Q28" formulaRange="1"/>
    <ignoredError sqref="BL43 CF43 CK43 CN43:CP43 BA43 AX43" formula="1" unlockedFormula="1"/>
    <ignoredError sqref="BB43 AD43:AF43 U43:X43 CD43:CE43 Z43 CQ43:CV43 AB43 AY43:AZ43 CV19 CV20 CV21 BE43:BG43 BJ43:BK43 CJ43 CV22" unlockedFormula="1"/>
  </ignoredErrors>
  <legacyDrawing r:id="rId2"/>
  <oleObjects>
    <oleObject progId="PBrush" shapeId="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R14"/>
  <sheetViews>
    <sheetView zoomScaleSheetLayoutView="100" zoomScalePageLayoutView="0" workbookViewId="0" topLeftCell="A1">
      <selection activeCell="N9" sqref="N9:N11"/>
    </sheetView>
  </sheetViews>
  <sheetFormatPr defaultColWidth="9.140625" defaultRowHeight="15"/>
  <cols>
    <col min="1" max="1" width="33.57421875" style="0" customWidth="1"/>
    <col min="2" max="2" width="7.421875" style="0" customWidth="1"/>
    <col min="3" max="3" width="29.421875" style="0" customWidth="1"/>
    <col min="4" max="5" width="18.00390625" style="0" customWidth="1"/>
    <col min="6" max="6" width="14.421875" style="0" customWidth="1"/>
    <col min="7" max="7" width="21.421875" style="0" customWidth="1"/>
    <col min="8" max="8" width="18.140625" style="0" customWidth="1"/>
    <col min="9" max="9" width="20.421875" style="0" customWidth="1"/>
    <col min="10" max="10" width="14.00390625" style="0" customWidth="1"/>
    <col min="11" max="11" width="18.7109375" style="0" customWidth="1"/>
    <col min="12" max="12" width="9.140625" style="0" customWidth="1"/>
    <col min="13" max="13" width="14.140625" style="0" customWidth="1"/>
    <col min="14" max="14" width="19.00390625" style="0" customWidth="1"/>
    <col min="15" max="15" width="18.8515625" style="0" customWidth="1"/>
    <col min="16" max="16" width="9.140625" style="0" customWidth="1"/>
    <col min="17" max="17" width="43.28125" style="0" customWidth="1"/>
    <col min="18" max="18" width="12.00390625" style="0" customWidth="1"/>
  </cols>
  <sheetData>
    <row r="3" spans="1:18" ht="15.75">
      <c r="A3" s="453" t="s">
        <v>166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5"/>
    </row>
    <row r="4" spans="1:18" ht="15">
      <c r="A4" s="457" t="s">
        <v>13</v>
      </c>
      <c r="B4" s="457" t="s">
        <v>14</v>
      </c>
      <c r="C4" s="466" t="s">
        <v>167</v>
      </c>
      <c r="D4" s="473" t="s">
        <v>168</v>
      </c>
      <c r="E4" s="479" t="s">
        <v>169</v>
      </c>
      <c r="F4" s="486" t="s">
        <v>170</v>
      </c>
      <c r="G4" s="494" t="s">
        <v>171</v>
      </c>
      <c r="H4" s="500" t="s">
        <v>172</v>
      </c>
      <c r="I4" s="500" t="s">
        <v>173</v>
      </c>
      <c r="J4" s="510" t="s">
        <v>174</v>
      </c>
      <c r="K4" s="518" t="s">
        <v>175</v>
      </c>
      <c r="L4" s="456"/>
      <c r="M4" s="456"/>
      <c r="N4" s="456"/>
      <c r="O4" s="456"/>
      <c r="P4" s="456"/>
      <c r="Q4" s="539" t="s">
        <v>176</v>
      </c>
      <c r="R4" s="543" t="s">
        <v>177</v>
      </c>
    </row>
    <row r="5" spans="1:18" ht="51">
      <c r="A5" s="458"/>
      <c r="B5" s="462"/>
      <c r="C5" s="467"/>
      <c r="D5" s="474"/>
      <c r="E5" s="480"/>
      <c r="F5" s="487"/>
      <c r="G5" s="495"/>
      <c r="H5" s="501"/>
      <c r="I5" s="501"/>
      <c r="J5" s="511"/>
      <c r="K5" s="519"/>
      <c r="L5" s="21" t="s">
        <v>178</v>
      </c>
      <c r="M5" s="22" t="s">
        <v>36</v>
      </c>
      <c r="N5" s="23" t="s">
        <v>179</v>
      </c>
      <c r="O5" s="24" t="s">
        <v>180</v>
      </c>
      <c r="P5" s="24" t="s">
        <v>181</v>
      </c>
      <c r="Q5" s="540"/>
      <c r="R5" s="544"/>
    </row>
    <row r="6" spans="1:18" ht="15" hidden="1">
      <c r="A6" s="459" t="s">
        <v>182</v>
      </c>
      <c r="B6" s="463">
        <v>1</v>
      </c>
      <c r="C6" s="468" t="s">
        <v>183</v>
      </c>
      <c r="D6" s="475">
        <v>0.105</v>
      </c>
      <c r="E6" s="481" t="e">
        <f>#REF!/D6</f>
        <v>#REF!</v>
      </c>
      <c r="F6" s="488">
        <v>0.1</v>
      </c>
      <c r="G6" s="496" t="e">
        <f>(#REF!/F6)</f>
        <v>#REF!</v>
      </c>
      <c r="H6" s="502">
        <v>0.1</v>
      </c>
      <c r="I6" s="507"/>
      <c r="J6" s="19"/>
      <c r="K6" s="25"/>
      <c r="L6" s="523">
        <v>0.11</v>
      </c>
      <c r="M6" s="530">
        <v>0.1</v>
      </c>
      <c r="N6" s="535" t="s">
        <v>184</v>
      </c>
      <c r="O6" s="496" t="s">
        <v>185</v>
      </c>
      <c r="P6" s="496" t="s">
        <v>186</v>
      </c>
      <c r="Q6" s="496" t="s">
        <v>187</v>
      </c>
      <c r="R6" s="28"/>
    </row>
    <row r="7" spans="1:18" ht="15" hidden="1">
      <c r="A7" s="460"/>
      <c r="B7" s="464"/>
      <c r="C7" s="469"/>
      <c r="D7" s="476"/>
      <c r="E7" s="482"/>
      <c r="F7" s="489"/>
      <c r="G7" s="489"/>
      <c r="H7" s="503"/>
      <c r="I7" s="503"/>
      <c r="J7" s="20"/>
      <c r="K7" s="26"/>
      <c r="L7" s="524"/>
      <c r="M7" s="531"/>
      <c r="N7" s="536"/>
      <c r="O7" s="489"/>
      <c r="P7" s="489"/>
      <c r="Q7" s="489"/>
      <c r="R7" s="29"/>
    </row>
    <row r="8" spans="1:18" ht="15" hidden="1">
      <c r="A8" s="460"/>
      <c r="B8" s="464"/>
      <c r="C8" s="470"/>
      <c r="D8" s="476"/>
      <c r="E8" s="482"/>
      <c r="F8" s="489"/>
      <c r="G8" s="489"/>
      <c r="H8" s="503"/>
      <c r="I8" s="503"/>
      <c r="J8" s="20"/>
      <c r="K8" s="27"/>
      <c r="L8" s="525"/>
      <c r="M8" s="532"/>
      <c r="N8" s="537"/>
      <c r="O8" s="489"/>
      <c r="P8" s="489"/>
      <c r="Q8" s="541"/>
      <c r="R8" s="29"/>
    </row>
    <row r="9" spans="1:18" ht="15">
      <c r="A9" s="460"/>
      <c r="B9" s="464"/>
      <c r="C9" s="471" t="s">
        <v>188</v>
      </c>
      <c r="D9" s="477">
        <v>0.0017</v>
      </c>
      <c r="E9" s="477">
        <f>168/74646*100%</f>
        <v>0.0022506229402781126</v>
      </c>
      <c r="F9" s="490">
        <v>0.005</v>
      </c>
      <c r="G9" s="497">
        <f>292/74646*100%</f>
        <v>0.003911797015245291</v>
      </c>
      <c r="H9" s="504">
        <v>0.005</v>
      </c>
      <c r="I9" s="508">
        <f>369/74646*100%</f>
        <v>0.004943332529539426</v>
      </c>
      <c r="J9" s="512">
        <v>0.005</v>
      </c>
      <c r="K9" s="520"/>
      <c r="L9" s="526">
        <v>0.0033</v>
      </c>
      <c r="M9" s="533">
        <v>0.02</v>
      </c>
      <c r="N9" s="538" t="s">
        <v>189</v>
      </c>
      <c r="O9" s="527" t="s">
        <v>190</v>
      </c>
      <c r="P9" s="527" t="s">
        <v>191</v>
      </c>
      <c r="Q9" s="538" t="s">
        <v>192</v>
      </c>
      <c r="R9" s="545" t="s">
        <v>193</v>
      </c>
    </row>
    <row r="10" spans="1:18" ht="15">
      <c r="A10" s="460"/>
      <c r="B10" s="464"/>
      <c r="C10" s="469"/>
      <c r="D10" s="477"/>
      <c r="E10" s="477"/>
      <c r="F10" s="491"/>
      <c r="G10" s="497"/>
      <c r="H10" s="504"/>
      <c r="I10" s="508"/>
      <c r="J10" s="513"/>
      <c r="K10" s="521"/>
      <c r="L10" s="527"/>
      <c r="M10" s="527"/>
      <c r="N10" s="527"/>
      <c r="O10" s="527"/>
      <c r="P10" s="527"/>
      <c r="Q10" s="527"/>
      <c r="R10" s="545"/>
    </row>
    <row r="11" spans="1:18" ht="63.75" customHeight="1">
      <c r="A11" s="460"/>
      <c r="B11" s="464"/>
      <c r="C11" s="472"/>
      <c r="D11" s="477"/>
      <c r="E11" s="477"/>
      <c r="F11" s="491"/>
      <c r="G11" s="497"/>
      <c r="H11" s="504"/>
      <c r="I11" s="508"/>
      <c r="J11" s="514"/>
      <c r="K11" s="521"/>
      <c r="L11" s="527"/>
      <c r="M11" s="527"/>
      <c r="N11" s="527"/>
      <c r="O11" s="527"/>
      <c r="P11" s="527"/>
      <c r="Q11" s="529"/>
      <c r="R11" s="545"/>
    </row>
    <row r="12" spans="1:18" ht="15">
      <c r="A12" s="460"/>
      <c r="B12" s="464"/>
      <c r="C12" s="468" t="s">
        <v>194</v>
      </c>
      <c r="D12" s="477">
        <v>0.0034</v>
      </c>
      <c r="E12" s="483">
        <f>1168/74646*100%</f>
        <v>0.015647188060981164</v>
      </c>
      <c r="F12" s="492">
        <v>0.01</v>
      </c>
      <c r="G12" s="498">
        <f>867/74646*100%</f>
        <v>0.011614821959649546</v>
      </c>
      <c r="H12" s="505">
        <v>0.01</v>
      </c>
      <c r="I12" s="508">
        <f>894/74646*100%</f>
        <v>0.011976529217908528</v>
      </c>
      <c r="J12" s="515">
        <v>0.01</v>
      </c>
      <c r="K12" s="521"/>
      <c r="L12" s="528">
        <v>0.0066</v>
      </c>
      <c r="M12" s="534">
        <v>0.04</v>
      </c>
      <c r="N12" s="527" t="s">
        <v>195</v>
      </c>
      <c r="O12" s="527" t="s">
        <v>196</v>
      </c>
      <c r="P12" s="527" t="s">
        <v>197</v>
      </c>
      <c r="Q12" s="542" t="s">
        <v>198</v>
      </c>
      <c r="R12" s="545" t="s">
        <v>199</v>
      </c>
    </row>
    <row r="13" spans="1:18" ht="15">
      <c r="A13" s="460"/>
      <c r="B13" s="464"/>
      <c r="C13" s="469"/>
      <c r="D13" s="477"/>
      <c r="E13" s="484"/>
      <c r="F13" s="491"/>
      <c r="G13" s="498"/>
      <c r="H13" s="503"/>
      <c r="I13" s="508"/>
      <c r="J13" s="516"/>
      <c r="K13" s="521"/>
      <c r="L13" s="527"/>
      <c r="M13" s="527"/>
      <c r="N13" s="527"/>
      <c r="O13" s="527"/>
      <c r="P13" s="527"/>
      <c r="Q13" s="527"/>
      <c r="R13" s="545"/>
    </row>
    <row r="14" spans="1:18" ht="76.5" customHeight="1">
      <c r="A14" s="461"/>
      <c r="B14" s="465"/>
      <c r="C14" s="472"/>
      <c r="D14" s="478"/>
      <c r="E14" s="485"/>
      <c r="F14" s="493"/>
      <c r="G14" s="499"/>
      <c r="H14" s="506"/>
      <c r="I14" s="509"/>
      <c r="J14" s="517"/>
      <c r="K14" s="522"/>
      <c r="L14" s="529"/>
      <c r="M14" s="529"/>
      <c r="N14" s="529"/>
      <c r="O14" s="529"/>
      <c r="P14" s="529"/>
      <c r="Q14" s="529"/>
      <c r="R14" s="546"/>
    </row>
  </sheetData>
  <sheetProtection/>
  <mergeCells count="62">
    <mergeCell ref="R4:R5"/>
    <mergeCell ref="R9:R11"/>
    <mergeCell ref="R12:R14"/>
    <mergeCell ref="P6:P8"/>
    <mergeCell ref="P9:P11"/>
    <mergeCell ref="P12:P14"/>
    <mergeCell ref="Q4:Q5"/>
    <mergeCell ref="Q6:Q8"/>
    <mergeCell ref="Q9:Q11"/>
    <mergeCell ref="Q12:Q14"/>
    <mergeCell ref="N6:N8"/>
    <mergeCell ref="N9:N11"/>
    <mergeCell ref="N12:N14"/>
    <mergeCell ref="O6:O8"/>
    <mergeCell ref="O9:O11"/>
    <mergeCell ref="O12:O14"/>
    <mergeCell ref="L6:L8"/>
    <mergeCell ref="L9:L11"/>
    <mergeCell ref="L12:L14"/>
    <mergeCell ref="M6:M8"/>
    <mergeCell ref="M9:M11"/>
    <mergeCell ref="M12:M14"/>
    <mergeCell ref="J4:J5"/>
    <mergeCell ref="J9:J11"/>
    <mergeCell ref="J12:J14"/>
    <mergeCell ref="K4:K5"/>
    <mergeCell ref="K9:K11"/>
    <mergeCell ref="K12:K14"/>
    <mergeCell ref="H4:H5"/>
    <mergeCell ref="H6:H8"/>
    <mergeCell ref="H9:H11"/>
    <mergeCell ref="H12:H14"/>
    <mergeCell ref="I4:I5"/>
    <mergeCell ref="I6:I8"/>
    <mergeCell ref="I9:I11"/>
    <mergeCell ref="I12:I14"/>
    <mergeCell ref="F4:F5"/>
    <mergeCell ref="F6:F8"/>
    <mergeCell ref="F9:F11"/>
    <mergeCell ref="F12:F14"/>
    <mergeCell ref="G4:G5"/>
    <mergeCell ref="G6:G8"/>
    <mergeCell ref="G9:G11"/>
    <mergeCell ref="G12:G14"/>
    <mergeCell ref="D4:D5"/>
    <mergeCell ref="D6:D8"/>
    <mergeCell ref="D9:D11"/>
    <mergeCell ref="D12:D14"/>
    <mergeCell ref="E4:E5"/>
    <mergeCell ref="E6:E8"/>
    <mergeCell ref="E9:E11"/>
    <mergeCell ref="E12:E14"/>
    <mergeCell ref="A3:R3"/>
    <mergeCell ref="L4:P4"/>
    <mergeCell ref="A4:A5"/>
    <mergeCell ref="A6:A14"/>
    <mergeCell ref="B4:B5"/>
    <mergeCell ref="B6:B14"/>
    <mergeCell ref="C4:C5"/>
    <mergeCell ref="C6:C8"/>
    <mergeCell ref="C9:C11"/>
    <mergeCell ref="C12:C1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48"/>
  <sheetViews>
    <sheetView zoomScaleSheetLayoutView="100" zoomScalePageLayoutView="0" workbookViewId="0" topLeftCell="A1">
      <pane ySplit="222" topLeftCell="A294" activePane="bottomLeft" state="frozen"/>
      <selection pane="topLeft" activeCell="A1" sqref="A1"/>
      <selection pane="bottomLeft" activeCell="G295" sqref="G295"/>
    </sheetView>
  </sheetViews>
  <sheetFormatPr defaultColWidth="11.421875" defaultRowHeight="15"/>
  <cols>
    <col min="1" max="1" width="20.8515625" style="4" customWidth="1"/>
    <col min="2" max="2" width="40.57421875" style="5" customWidth="1"/>
    <col min="3" max="3" width="21.28125" style="6" customWidth="1"/>
    <col min="4" max="4" width="18.57421875" style="6" hidden="1" customWidth="1"/>
    <col min="5" max="6" width="21.28125" style="6" hidden="1" customWidth="1"/>
    <col min="7" max="7" width="22.28125" style="6" customWidth="1"/>
    <col min="8" max="9" width="21.28125" style="6" hidden="1" customWidth="1"/>
    <col min="10" max="10" width="22.140625" style="6" customWidth="1"/>
    <col min="11" max="12" width="22.140625" style="6" hidden="1" customWidth="1"/>
    <col min="13" max="16384" width="11.421875" style="4" bestFit="1" customWidth="1"/>
  </cols>
  <sheetData>
    <row r="1" spans="1:9" ht="20.25">
      <c r="A1" s="237" t="s">
        <v>200</v>
      </c>
      <c r="B1" s="547" t="s">
        <v>201</v>
      </c>
      <c r="C1" s="547"/>
      <c r="D1" s="547"/>
      <c r="E1" s="547"/>
      <c r="F1" s="547"/>
      <c r="G1" s="547"/>
      <c r="H1" s="547"/>
      <c r="I1" s="547"/>
    </row>
    <row r="2" spans="1:6" ht="15">
      <c r="A2" s="238" t="s">
        <v>202</v>
      </c>
      <c r="B2" s="7">
        <v>890399025</v>
      </c>
      <c r="C2" s="8"/>
      <c r="D2" s="8"/>
      <c r="F2" s="6" t="s">
        <v>203</v>
      </c>
    </row>
    <row r="3" spans="1:4" ht="15.75">
      <c r="A3" s="238" t="s">
        <v>204</v>
      </c>
      <c r="B3" s="7" t="s">
        <v>205</v>
      </c>
      <c r="C3" s="8"/>
      <c r="D3" s="9"/>
    </row>
    <row r="4" spans="1:4" ht="15">
      <c r="A4" s="4" t="s">
        <v>206</v>
      </c>
      <c r="B4" s="7"/>
      <c r="C4" s="8"/>
      <c r="D4" s="10"/>
    </row>
    <row r="5" spans="2:4" ht="15.75">
      <c r="B5" s="7"/>
      <c r="C5" s="8"/>
      <c r="D5" s="11"/>
    </row>
    <row r="6" spans="2:4" ht="15">
      <c r="B6" s="7"/>
      <c r="C6" s="8"/>
      <c r="D6" s="8"/>
    </row>
    <row r="7" spans="1:12" s="1" customFormat="1" ht="22.5">
      <c r="A7" s="548"/>
      <c r="B7" s="549"/>
      <c r="C7" s="554" t="s">
        <v>207</v>
      </c>
      <c r="D7" s="557" t="s">
        <v>208</v>
      </c>
      <c r="E7" s="557" t="s">
        <v>209</v>
      </c>
      <c r="F7" s="557" t="s">
        <v>210</v>
      </c>
      <c r="G7" s="557" t="s">
        <v>211</v>
      </c>
      <c r="H7" s="557" t="s">
        <v>212</v>
      </c>
      <c r="I7" s="557" t="s">
        <v>213</v>
      </c>
      <c r="J7" s="557" t="s">
        <v>214</v>
      </c>
      <c r="K7" s="561" t="s">
        <v>215</v>
      </c>
      <c r="L7" s="564" t="s">
        <v>216</v>
      </c>
    </row>
    <row r="8" spans="1:12" s="2" customFormat="1" ht="19.5">
      <c r="A8" s="550" t="s">
        <v>217</v>
      </c>
      <c r="B8" s="552" t="s">
        <v>218</v>
      </c>
      <c r="C8" s="555"/>
      <c r="D8" s="558"/>
      <c r="E8" s="558"/>
      <c r="F8" s="558"/>
      <c r="G8" s="558"/>
      <c r="H8" s="558"/>
      <c r="I8" s="558"/>
      <c r="J8" s="558"/>
      <c r="K8" s="562"/>
      <c r="L8" s="565"/>
    </row>
    <row r="9" spans="1:12" s="3" customFormat="1" ht="15">
      <c r="A9" s="551"/>
      <c r="B9" s="553"/>
      <c r="C9" s="556"/>
      <c r="D9" s="559"/>
      <c r="E9" s="559"/>
      <c r="F9" s="559"/>
      <c r="G9" s="559"/>
      <c r="H9" s="559"/>
      <c r="I9" s="559"/>
      <c r="J9" s="560"/>
      <c r="K9" s="563"/>
      <c r="L9" s="566"/>
    </row>
    <row r="10" spans="1:12" ht="15" hidden="1">
      <c r="A10" s="239" t="s">
        <v>219</v>
      </c>
      <c r="B10" s="240" t="s">
        <v>220</v>
      </c>
      <c r="C10" s="13">
        <v>254517400000</v>
      </c>
      <c r="D10" s="13">
        <v>53779114725.23</v>
      </c>
      <c r="E10" s="13">
        <v>36721193930</v>
      </c>
      <c r="F10" s="13">
        <v>36721193930</v>
      </c>
      <c r="G10" s="13">
        <v>308296514725.23</v>
      </c>
      <c r="H10" s="13">
        <v>212999911439</v>
      </c>
      <c r="I10" s="13">
        <v>136424187358.86</v>
      </c>
      <c r="J10" s="13">
        <v>90598923060.86</v>
      </c>
      <c r="K10" s="14">
        <v>83474998995.54</v>
      </c>
      <c r="L10" s="13">
        <v>95296603286.23</v>
      </c>
    </row>
    <row r="11" spans="1:12" ht="15" hidden="1">
      <c r="A11" s="12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28.5" hidden="1">
      <c r="A12" s="239" t="s">
        <v>221</v>
      </c>
      <c r="B12" s="240" t="s">
        <v>222</v>
      </c>
      <c r="C12" s="13">
        <v>70335410000</v>
      </c>
      <c r="D12" s="13">
        <v>0</v>
      </c>
      <c r="E12" s="13">
        <v>1079838351</v>
      </c>
      <c r="F12" s="13">
        <v>1079838351</v>
      </c>
      <c r="G12" s="13">
        <v>70335410000</v>
      </c>
      <c r="H12" s="13">
        <v>40897938232</v>
      </c>
      <c r="I12" s="13">
        <v>39388059154</v>
      </c>
      <c r="J12" s="13">
        <v>31511162201</v>
      </c>
      <c r="K12" s="13">
        <v>29308797672</v>
      </c>
      <c r="L12" s="13">
        <v>29437471768</v>
      </c>
    </row>
    <row r="13" spans="1:12" ht="15" hidden="1">
      <c r="A13" s="239" t="s">
        <v>223</v>
      </c>
      <c r="B13" s="240" t="s">
        <v>224</v>
      </c>
      <c r="C13" s="13">
        <v>38633564000</v>
      </c>
      <c r="D13" s="13">
        <v>0</v>
      </c>
      <c r="E13" s="13">
        <v>144000000</v>
      </c>
      <c r="F13" s="13">
        <v>387000000</v>
      </c>
      <c r="G13" s="13">
        <v>38390564000</v>
      </c>
      <c r="H13" s="13">
        <v>19321744386</v>
      </c>
      <c r="I13" s="13">
        <v>19232465701</v>
      </c>
      <c r="J13" s="13">
        <v>16080913701</v>
      </c>
      <c r="K13" s="13">
        <v>15034867623</v>
      </c>
      <c r="L13" s="13">
        <v>19068819614</v>
      </c>
    </row>
    <row r="14" spans="1:12" ht="28.5" hidden="1">
      <c r="A14" s="239" t="s">
        <v>225</v>
      </c>
      <c r="B14" s="240" t="s">
        <v>226</v>
      </c>
      <c r="C14" s="13">
        <v>26258000000</v>
      </c>
      <c r="D14" s="13">
        <v>0</v>
      </c>
      <c r="E14" s="13">
        <v>31000000</v>
      </c>
      <c r="F14" s="13">
        <v>332000000</v>
      </c>
      <c r="G14" s="13">
        <v>25957000000</v>
      </c>
      <c r="H14" s="13">
        <v>11041765921</v>
      </c>
      <c r="I14" s="13">
        <v>11041765921</v>
      </c>
      <c r="J14" s="13">
        <v>11041765921</v>
      </c>
      <c r="K14" s="13">
        <v>9995719843</v>
      </c>
      <c r="L14" s="13">
        <v>14915234079</v>
      </c>
    </row>
    <row r="15" spans="1:12" ht="15" hidden="1">
      <c r="A15" s="239" t="s">
        <v>227</v>
      </c>
      <c r="B15" s="240" t="s">
        <v>228</v>
      </c>
      <c r="C15" s="13">
        <v>15520000000</v>
      </c>
      <c r="D15" s="13">
        <v>0</v>
      </c>
      <c r="E15" s="13">
        <v>0</v>
      </c>
      <c r="F15" s="13">
        <v>0</v>
      </c>
      <c r="G15" s="13">
        <v>15520000000</v>
      </c>
      <c r="H15" s="13">
        <v>7509093070</v>
      </c>
      <c r="I15" s="13">
        <v>7509093070</v>
      </c>
      <c r="J15" s="13">
        <v>7509093070</v>
      </c>
      <c r="K15" s="13">
        <v>6858764385</v>
      </c>
      <c r="L15" s="13">
        <v>8010906930</v>
      </c>
    </row>
    <row r="16" spans="1:12" ht="28.5" hidden="1">
      <c r="A16" s="239" t="s">
        <v>229</v>
      </c>
      <c r="B16" s="240" t="s">
        <v>230</v>
      </c>
      <c r="C16" s="13">
        <v>7309000000</v>
      </c>
      <c r="D16" s="13">
        <v>0</v>
      </c>
      <c r="E16" s="13">
        <v>0</v>
      </c>
      <c r="F16" s="13">
        <v>0</v>
      </c>
      <c r="G16" s="13">
        <v>7309000000</v>
      </c>
      <c r="H16" s="13">
        <v>3562925672</v>
      </c>
      <c r="I16" s="13">
        <v>3562925672</v>
      </c>
      <c r="J16" s="13">
        <v>3562925672</v>
      </c>
      <c r="K16" s="13">
        <v>3250405873</v>
      </c>
      <c r="L16" s="13">
        <v>3746074328</v>
      </c>
    </row>
    <row r="17" spans="1:12" ht="28.5" hidden="1">
      <c r="A17" s="239" t="s">
        <v>231</v>
      </c>
      <c r="B17" s="240" t="s">
        <v>232</v>
      </c>
      <c r="C17" s="13">
        <v>449000000</v>
      </c>
      <c r="D17" s="13">
        <v>0</v>
      </c>
      <c r="E17" s="13">
        <v>0</v>
      </c>
      <c r="F17" s="13">
        <v>0</v>
      </c>
      <c r="G17" s="13">
        <v>449000000</v>
      </c>
      <c r="H17" s="13">
        <v>225334640</v>
      </c>
      <c r="I17" s="13">
        <v>225334640</v>
      </c>
      <c r="J17" s="13">
        <v>225334640</v>
      </c>
      <c r="K17" s="13">
        <v>211842961</v>
      </c>
      <c r="L17" s="13">
        <v>223665360</v>
      </c>
    </row>
    <row r="18" spans="1:12" ht="28.5" hidden="1">
      <c r="A18" s="239" t="s">
        <v>233</v>
      </c>
      <c r="B18" s="240" t="s">
        <v>234</v>
      </c>
      <c r="C18" s="13">
        <v>795000000</v>
      </c>
      <c r="D18" s="13">
        <v>0</v>
      </c>
      <c r="E18" s="13">
        <v>0</v>
      </c>
      <c r="F18" s="13">
        <v>0</v>
      </c>
      <c r="G18" s="13">
        <v>795000000</v>
      </c>
      <c r="H18" s="13">
        <v>417445553</v>
      </c>
      <c r="I18" s="13">
        <v>417445553</v>
      </c>
      <c r="J18" s="13">
        <v>417445553</v>
      </c>
      <c r="K18" s="13">
        <v>366760006</v>
      </c>
      <c r="L18" s="13">
        <v>377554447</v>
      </c>
    </row>
    <row r="19" spans="1:12" ht="15" hidden="1">
      <c r="A19" s="239" t="s">
        <v>235</v>
      </c>
      <c r="B19" s="240" t="s">
        <v>236</v>
      </c>
      <c r="C19" s="13">
        <v>6967000000</v>
      </c>
      <c r="D19" s="13">
        <v>0</v>
      </c>
      <c r="E19" s="13">
        <v>0</v>
      </c>
      <c r="F19" s="13">
        <v>0</v>
      </c>
      <c r="G19" s="13">
        <v>6967000000</v>
      </c>
      <c r="H19" s="13">
        <v>3303387205</v>
      </c>
      <c r="I19" s="13">
        <v>3303387205</v>
      </c>
      <c r="J19" s="13">
        <v>3303387205</v>
      </c>
      <c r="K19" s="13">
        <v>3029755545</v>
      </c>
      <c r="L19" s="13">
        <v>3663612795</v>
      </c>
    </row>
    <row r="20" spans="1:12" ht="15" hidden="1">
      <c r="A20" s="239" t="s">
        <v>237</v>
      </c>
      <c r="B20" s="240" t="s">
        <v>238</v>
      </c>
      <c r="C20" s="13">
        <v>1796000000</v>
      </c>
      <c r="D20" s="13">
        <v>0</v>
      </c>
      <c r="E20" s="13">
        <v>0</v>
      </c>
      <c r="F20" s="13">
        <v>0</v>
      </c>
      <c r="G20" s="13">
        <v>1796000000</v>
      </c>
      <c r="H20" s="13">
        <v>734626085</v>
      </c>
      <c r="I20" s="13">
        <v>734626085</v>
      </c>
      <c r="J20" s="13">
        <v>734626085</v>
      </c>
      <c r="K20" s="13">
        <v>659557925</v>
      </c>
      <c r="L20" s="13">
        <v>1061373915</v>
      </c>
    </row>
    <row r="21" spans="1:12" ht="28.5" hidden="1">
      <c r="A21" s="239" t="s">
        <v>239</v>
      </c>
      <c r="B21" s="240" t="s">
        <v>240</v>
      </c>
      <c r="C21" s="13">
        <v>200000000</v>
      </c>
      <c r="D21" s="13">
        <v>0</v>
      </c>
      <c r="E21" s="13">
        <v>0</v>
      </c>
      <c r="F21" s="13">
        <v>0</v>
      </c>
      <c r="G21" s="13">
        <v>200000000</v>
      </c>
      <c r="H21" s="13">
        <v>107194958</v>
      </c>
      <c r="I21" s="13">
        <v>107194958</v>
      </c>
      <c r="J21" s="13">
        <v>107194958</v>
      </c>
      <c r="K21" s="13">
        <v>98774508</v>
      </c>
      <c r="L21" s="13">
        <v>92805042</v>
      </c>
    </row>
    <row r="22" spans="1:12" ht="28.5" hidden="1">
      <c r="A22" s="239" t="s">
        <v>241</v>
      </c>
      <c r="B22" s="240" t="s">
        <v>242</v>
      </c>
      <c r="C22" s="13">
        <v>1596000000</v>
      </c>
      <c r="D22" s="13">
        <v>0</v>
      </c>
      <c r="E22" s="13">
        <v>0</v>
      </c>
      <c r="F22" s="13">
        <v>0</v>
      </c>
      <c r="G22" s="13">
        <v>1596000000</v>
      </c>
      <c r="H22" s="13">
        <v>627431127</v>
      </c>
      <c r="I22" s="13">
        <v>627431127</v>
      </c>
      <c r="J22" s="13">
        <v>627431127</v>
      </c>
      <c r="K22" s="13">
        <v>560783417</v>
      </c>
      <c r="L22" s="13">
        <v>968568873</v>
      </c>
    </row>
    <row r="23" spans="1:12" ht="15" hidden="1">
      <c r="A23" s="239" t="s">
        <v>243</v>
      </c>
      <c r="B23" s="240" t="s">
        <v>244</v>
      </c>
      <c r="C23" s="13">
        <v>6052000000</v>
      </c>
      <c r="D23" s="13">
        <v>0</v>
      </c>
      <c r="E23" s="13">
        <v>0</v>
      </c>
      <c r="F23" s="13">
        <v>232000000</v>
      </c>
      <c r="G23" s="13">
        <v>5820000000</v>
      </c>
      <c r="H23" s="13">
        <v>1491418430</v>
      </c>
      <c r="I23" s="13">
        <v>1491418430</v>
      </c>
      <c r="J23" s="13">
        <v>1491418430</v>
      </c>
      <c r="K23" s="13">
        <v>1370241607</v>
      </c>
      <c r="L23" s="13">
        <v>4328581570</v>
      </c>
    </row>
    <row r="24" spans="1:12" ht="28.5" hidden="1">
      <c r="A24" s="239" t="s">
        <v>245</v>
      </c>
      <c r="B24" s="240" t="s">
        <v>246</v>
      </c>
      <c r="C24" s="13">
        <v>321000000</v>
      </c>
      <c r="D24" s="13">
        <v>0</v>
      </c>
      <c r="E24" s="13">
        <v>0</v>
      </c>
      <c r="F24" s="13">
        <v>0</v>
      </c>
      <c r="G24" s="13">
        <v>321000000</v>
      </c>
      <c r="H24" s="13">
        <v>5924400</v>
      </c>
      <c r="I24" s="13">
        <v>5924400</v>
      </c>
      <c r="J24" s="13">
        <v>5924400</v>
      </c>
      <c r="K24" s="13">
        <v>5924400</v>
      </c>
      <c r="L24" s="13">
        <v>315075600</v>
      </c>
    </row>
    <row r="25" spans="1:12" ht="15" hidden="1">
      <c r="A25" s="239" t="s">
        <v>247</v>
      </c>
      <c r="B25" s="240" t="s">
        <v>248</v>
      </c>
      <c r="C25" s="13">
        <v>720000000</v>
      </c>
      <c r="D25" s="13">
        <v>0</v>
      </c>
      <c r="E25" s="13">
        <v>0</v>
      </c>
      <c r="F25" s="13">
        <v>0</v>
      </c>
      <c r="G25" s="13">
        <v>720000000</v>
      </c>
      <c r="H25" s="13">
        <v>339792948</v>
      </c>
      <c r="I25" s="13">
        <v>339792948</v>
      </c>
      <c r="J25" s="13">
        <v>339792948</v>
      </c>
      <c r="K25" s="13">
        <v>339792948</v>
      </c>
      <c r="L25" s="13">
        <v>380207052</v>
      </c>
    </row>
    <row r="26" spans="1:12" ht="15" hidden="1">
      <c r="A26" s="239" t="s">
        <v>249</v>
      </c>
      <c r="B26" s="240" t="s">
        <v>250</v>
      </c>
      <c r="C26" s="13">
        <v>20000000</v>
      </c>
      <c r="D26" s="13">
        <v>0</v>
      </c>
      <c r="E26" s="13">
        <v>0</v>
      </c>
      <c r="F26" s="13">
        <v>0</v>
      </c>
      <c r="G26" s="13">
        <v>20000000</v>
      </c>
      <c r="H26" s="13">
        <v>0</v>
      </c>
      <c r="I26" s="13">
        <v>0</v>
      </c>
      <c r="J26" s="13">
        <v>0</v>
      </c>
      <c r="K26" s="13">
        <v>0</v>
      </c>
      <c r="L26" s="13">
        <v>20000000</v>
      </c>
    </row>
    <row r="27" spans="1:12" ht="15" hidden="1">
      <c r="A27" s="239" t="s">
        <v>251</v>
      </c>
      <c r="B27" s="240" t="s">
        <v>252</v>
      </c>
      <c r="C27" s="13">
        <v>35000000</v>
      </c>
      <c r="D27" s="13">
        <v>0</v>
      </c>
      <c r="E27" s="13">
        <v>0</v>
      </c>
      <c r="F27" s="13">
        <v>0</v>
      </c>
      <c r="G27" s="13">
        <v>35000000</v>
      </c>
      <c r="H27" s="13">
        <v>0</v>
      </c>
      <c r="I27" s="13">
        <v>0</v>
      </c>
      <c r="J27" s="13">
        <v>0</v>
      </c>
      <c r="K27" s="13">
        <v>0</v>
      </c>
      <c r="L27" s="13">
        <v>35000000</v>
      </c>
    </row>
    <row r="28" spans="1:12" ht="28.5" hidden="1">
      <c r="A28" s="239" t="s">
        <v>253</v>
      </c>
      <c r="B28" s="240" t="s">
        <v>254</v>
      </c>
      <c r="C28" s="13">
        <v>348000000</v>
      </c>
      <c r="D28" s="13">
        <v>0</v>
      </c>
      <c r="E28" s="13">
        <v>0</v>
      </c>
      <c r="F28" s="13">
        <v>0</v>
      </c>
      <c r="G28" s="13">
        <v>348000000</v>
      </c>
      <c r="H28" s="13">
        <v>106090883</v>
      </c>
      <c r="I28" s="13">
        <v>106090883</v>
      </c>
      <c r="J28" s="13">
        <v>106090883</v>
      </c>
      <c r="K28" s="13">
        <v>86749703</v>
      </c>
      <c r="L28" s="13">
        <v>241909117</v>
      </c>
    </row>
    <row r="29" spans="1:12" ht="15" hidden="1">
      <c r="A29" s="239" t="s">
        <v>255</v>
      </c>
      <c r="B29" s="240" t="s">
        <v>256</v>
      </c>
      <c r="C29" s="13">
        <v>646000000</v>
      </c>
      <c r="D29" s="13">
        <v>0</v>
      </c>
      <c r="E29" s="13">
        <v>0</v>
      </c>
      <c r="F29" s="13">
        <v>0</v>
      </c>
      <c r="G29" s="13">
        <v>646000000</v>
      </c>
      <c r="H29" s="13">
        <v>243736876</v>
      </c>
      <c r="I29" s="13">
        <v>243736876</v>
      </c>
      <c r="J29" s="13">
        <v>243736876</v>
      </c>
      <c r="K29" s="13">
        <v>197733957</v>
      </c>
      <c r="L29" s="13">
        <v>402263124</v>
      </c>
    </row>
    <row r="30" spans="1:12" ht="15" hidden="1">
      <c r="A30" s="239" t="s">
        <v>257</v>
      </c>
      <c r="B30" s="240" t="s">
        <v>258</v>
      </c>
      <c r="C30" s="13">
        <v>21000000</v>
      </c>
      <c r="D30" s="13">
        <v>0</v>
      </c>
      <c r="E30" s="13">
        <v>0</v>
      </c>
      <c r="F30" s="13">
        <v>0</v>
      </c>
      <c r="G30" s="13">
        <v>21000000</v>
      </c>
      <c r="H30" s="13">
        <v>7384901</v>
      </c>
      <c r="I30" s="13">
        <v>7384901</v>
      </c>
      <c r="J30" s="13">
        <v>7384901</v>
      </c>
      <c r="K30" s="13">
        <v>7384901</v>
      </c>
      <c r="L30" s="13">
        <v>13615099</v>
      </c>
    </row>
    <row r="31" spans="1:12" ht="15" hidden="1">
      <c r="A31" s="239" t="s">
        <v>259</v>
      </c>
      <c r="B31" s="240" t="s">
        <v>260</v>
      </c>
      <c r="C31" s="13">
        <v>38000000</v>
      </c>
      <c r="D31" s="13">
        <v>0</v>
      </c>
      <c r="E31" s="13">
        <v>0</v>
      </c>
      <c r="F31" s="13">
        <v>0</v>
      </c>
      <c r="G31" s="13">
        <v>38000000</v>
      </c>
      <c r="H31" s="13">
        <v>19697001</v>
      </c>
      <c r="I31" s="13">
        <v>19697001</v>
      </c>
      <c r="J31" s="13">
        <v>19697001</v>
      </c>
      <c r="K31" s="13">
        <v>9551243</v>
      </c>
      <c r="L31" s="13">
        <v>18302999</v>
      </c>
    </row>
    <row r="32" spans="1:12" ht="15" hidden="1">
      <c r="A32" s="239" t="s">
        <v>261</v>
      </c>
      <c r="B32" s="240" t="s">
        <v>262</v>
      </c>
      <c r="C32" s="13">
        <v>680000000</v>
      </c>
      <c r="D32" s="13">
        <v>0</v>
      </c>
      <c r="E32" s="13">
        <v>0</v>
      </c>
      <c r="F32" s="13">
        <v>0</v>
      </c>
      <c r="G32" s="13">
        <v>680000000</v>
      </c>
      <c r="H32" s="13">
        <v>2294513</v>
      </c>
      <c r="I32" s="13">
        <v>2294513</v>
      </c>
      <c r="J32" s="13">
        <v>2294513</v>
      </c>
      <c r="K32" s="13">
        <v>2294513</v>
      </c>
      <c r="L32" s="13">
        <v>677705487</v>
      </c>
    </row>
    <row r="33" spans="1:12" ht="15" hidden="1">
      <c r="A33" s="239" t="s">
        <v>263</v>
      </c>
      <c r="B33" s="240" t="s">
        <v>264</v>
      </c>
      <c r="C33" s="13">
        <v>1244000000</v>
      </c>
      <c r="D33" s="13">
        <v>0</v>
      </c>
      <c r="E33" s="13">
        <v>0</v>
      </c>
      <c r="F33" s="13">
        <v>0</v>
      </c>
      <c r="G33" s="13">
        <v>1244000000</v>
      </c>
      <c r="H33" s="13">
        <v>0</v>
      </c>
      <c r="I33" s="13">
        <v>0</v>
      </c>
      <c r="J33" s="13">
        <v>0</v>
      </c>
      <c r="K33" s="13">
        <v>0</v>
      </c>
      <c r="L33" s="13">
        <v>1244000000</v>
      </c>
    </row>
    <row r="34" spans="1:12" ht="15" hidden="1">
      <c r="A34" s="239" t="s">
        <v>265</v>
      </c>
      <c r="B34" s="240" t="s">
        <v>266</v>
      </c>
      <c r="C34" s="13">
        <v>42000000</v>
      </c>
      <c r="D34" s="13">
        <v>0</v>
      </c>
      <c r="E34" s="13">
        <v>0</v>
      </c>
      <c r="F34" s="13">
        <v>0</v>
      </c>
      <c r="G34" s="13">
        <v>42000000</v>
      </c>
      <c r="H34" s="13">
        <v>0</v>
      </c>
      <c r="I34" s="13">
        <v>0</v>
      </c>
      <c r="J34" s="13">
        <v>0</v>
      </c>
      <c r="K34" s="13">
        <v>0</v>
      </c>
      <c r="L34" s="13">
        <v>42000000</v>
      </c>
    </row>
    <row r="35" spans="1:12" ht="15" hidden="1">
      <c r="A35" s="239" t="s">
        <v>267</v>
      </c>
      <c r="B35" s="240" t="s">
        <v>268</v>
      </c>
      <c r="C35" s="13">
        <v>74000000</v>
      </c>
      <c r="D35" s="13">
        <v>0</v>
      </c>
      <c r="E35" s="13">
        <v>0</v>
      </c>
      <c r="F35" s="13">
        <v>0</v>
      </c>
      <c r="G35" s="13">
        <v>74000000</v>
      </c>
      <c r="H35" s="13">
        <v>0</v>
      </c>
      <c r="I35" s="13">
        <v>0</v>
      </c>
      <c r="J35" s="13">
        <v>0</v>
      </c>
      <c r="K35" s="13">
        <v>0</v>
      </c>
      <c r="L35" s="13">
        <v>74000000</v>
      </c>
    </row>
    <row r="36" spans="1:12" ht="15" hidden="1">
      <c r="A36" s="239" t="s">
        <v>269</v>
      </c>
      <c r="B36" s="240" t="s">
        <v>270</v>
      </c>
      <c r="C36" s="13">
        <v>1516000000</v>
      </c>
      <c r="D36" s="13">
        <v>0</v>
      </c>
      <c r="E36" s="13">
        <v>0</v>
      </c>
      <c r="F36" s="13">
        <v>0</v>
      </c>
      <c r="G36" s="13">
        <v>1516000000</v>
      </c>
      <c r="H36" s="13">
        <v>733732961</v>
      </c>
      <c r="I36" s="13">
        <v>733732961</v>
      </c>
      <c r="J36" s="13">
        <v>733732961</v>
      </c>
      <c r="K36" s="13">
        <v>691461382</v>
      </c>
      <c r="L36" s="13">
        <v>782267039</v>
      </c>
    </row>
    <row r="37" spans="1:12" ht="15" hidden="1">
      <c r="A37" s="239" t="s">
        <v>271</v>
      </c>
      <c r="B37" s="240" t="s">
        <v>272</v>
      </c>
      <c r="C37" s="13">
        <v>263000000</v>
      </c>
      <c r="D37" s="13">
        <v>0</v>
      </c>
      <c r="E37" s="13">
        <v>0</v>
      </c>
      <c r="F37" s="13">
        <v>232000000</v>
      </c>
      <c r="G37" s="13">
        <v>31000000</v>
      </c>
      <c r="H37" s="13">
        <v>0</v>
      </c>
      <c r="I37" s="13">
        <v>0</v>
      </c>
      <c r="J37" s="13">
        <v>0</v>
      </c>
      <c r="K37" s="13">
        <v>0</v>
      </c>
      <c r="L37" s="13">
        <v>31000000</v>
      </c>
    </row>
    <row r="38" spans="1:12" ht="28.5" hidden="1">
      <c r="A38" s="239" t="s">
        <v>273</v>
      </c>
      <c r="B38" s="240" t="s">
        <v>274</v>
      </c>
      <c r="C38" s="13">
        <v>84000000</v>
      </c>
      <c r="D38" s="13">
        <v>0</v>
      </c>
      <c r="E38" s="13">
        <v>0</v>
      </c>
      <c r="F38" s="13">
        <v>0</v>
      </c>
      <c r="G38" s="13">
        <v>84000000</v>
      </c>
      <c r="H38" s="13">
        <v>32763947</v>
      </c>
      <c r="I38" s="13">
        <v>32763947</v>
      </c>
      <c r="J38" s="13">
        <v>32763947</v>
      </c>
      <c r="K38" s="13">
        <v>29348560</v>
      </c>
      <c r="L38" s="13">
        <v>51236053</v>
      </c>
    </row>
    <row r="39" spans="1:12" ht="15" hidden="1">
      <c r="A39" s="239" t="s">
        <v>275</v>
      </c>
      <c r="B39" s="240" t="s">
        <v>276</v>
      </c>
      <c r="C39" s="13">
        <v>80000000</v>
      </c>
      <c r="D39" s="13">
        <v>0</v>
      </c>
      <c r="E39" s="13">
        <v>0</v>
      </c>
      <c r="F39" s="13">
        <v>50000000</v>
      </c>
      <c r="G39" s="13">
        <v>30000000</v>
      </c>
      <c r="H39" s="13">
        <v>7923270</v>
      </c>
      <c r="I39" s="13">
        <v>7923270</v>
      </c>
      <c r="J39" s="13">
        <v>7923270</v>
      </c>
      <c r="K39" s="13">
        <v>7923270</v>
      </c>
      <c r="L39" s="13">
        <v>22076730</v>
      </c>
    </row>
    <row r="40" spans="1:12" ht="28.5" hidden="1">
      <c r="A40" s="239" t="s">
        <v>277</v>
      </c>
      <c r="B40" s="240" t="s">
        <v>278</v>
      </c>
      <c r="C40" s="13">
        <v>80000000</v>
      </c>
      <c r="D40" s="13">
        <v>0</v>
      </c>
      <c r="E40" s="13">
        <v>0</v>
      </c>
      <c r="F40" s="13">
        <v>50000000</v>
      </c>
      <c r="G40" s="13">
        <v>30000000</v>
      </c>
      <c r="H40" s="13">
        <v>7923270</v>
      </c>
      <c r="I40" s="13">
        <v>7923270</v>
      </c>
      <c r="J40" s="13">
        <v>7923270</v>
      </c>
      <c r="K40" s="13">
        <v>7923270</v>
      </c>
      <c r="L40" s="13">
        <v>22076730</v>
      </c>
    </row>
    <row r="41" spans="1:12" ht="15" hidden="1">
      <c r="A41" s="239" t="s">
        <v>279</v>
      </c>
      <c r="B41" s="240" t="s">
        <v>280</v>
      </c>
      <c r="C41" s="13">
        <v>52000000</v>
      </c>
      <c r="D41" s="13">
        <v>0</v>
      </c>
      <c r="E41" s="13">
        <v>0</v>
      </c>
      <c r="F41" s="13">
        <v>0</v>
      </c>
      <c r="G41" s="13">
        <v>52000000</v>
      </c>
      <c r="H41" s="13">
        <v>15622309</v>
      </c>
      <c r="I41" s="13">
        <v>15622309</v>
      </c>
      <c r="J41" s="13">
        <v>15622309</v>
      </c>
      <c r="K41" s="13">
        <v>15622309</v>
      </c>
      <c r="L41" s="13">
        <v>36377691</v>
      </c>
    </row>
    <row r="42" spans="1:12" ht="15" hidden="1">
      <c r="A42" s="239" t="s">
        <v>281</v>
      </c>
      <c r="B42" s="240" t="s">
        <v>282</v>
      </c>
      <c r="C42" s="13">
        <v>186000000</v>
      </c>
      <c r="D42" s="13">
        <v>0</v>
      </c>
      <c r="E42" s="13">
        <v>0</v>
      </c>
      <c r="F42" s="13">
        <v>0</v>
      </c>
      <c r="G42" s="13">
        <v>186000000</v>
      </c>
      <c r="H42" s="13">
        <v>81268976</v>
      </c>
      <c r="I42" s="13">
        <v>81268976</v>
      </c>
      <c r="J42" s="13">
        <v>81268976</v>
      </c>
      <c r="K42" s="13">
        <v>71950341</v>
      </c>
      <c r="L42" s="13">
        <v>104731024</v>
      </c>
    </row>
    <row r="43" spans="1:12" ht="15" hidden="1">
      <c r="A43" s="239" t="s">
        <v>283</v>
      </c>
      <c r="B43" s="240" t="s">
        <v>284</v>
      </c>
      <c r="C43" s="13">
        <v>186000000</v>
      </c>
      <c r="D43" s="13">
        <v>0</v>
      </c>
      <c r="E43" s="13">
        <v>0</v>
      </c>
      <c r="F43" s="13">
        <v>0</v>
      </c>
      <c r="G43" s="13">
        <v>186000000</v>
      </c>
      <c r="H43" s="13">
        <v>81268976</v>
      </c>
      <c r="I43" s="13">
        <v>81268976</v>
      </c>
      <c r="J43" s="13">
        <v>81268976</v>
      </c>
      <c r="K43" s="13">
        <v>71950341</v>
      </c>
      <c r="L43" s="13">
        <v>104731024</v>
      </c>
    </row>
    <row r="44" spans="1:12" ht="15" hidden="1">
      <c r="A44" s="239" t="s">
        <v>285</v>
      </c>
      <c r="B44" s="240" t="s">
        <v>286</v>
      </c>
      <c r="C44" s="13">
        <v>186000000</v>
      </c>
      <c r="D44" s="13">
        <v>0</v>
      </c>
      <c r="E44" s="13">
        <v>0</v>
      </c>
      <c r="F44" s="13">
        <v>0</v>
      </c>
      <c r="G44" s="13">
        <v>186000000</v>
      </c>
      <c r="H44" s="13">
        <v>81268976</v>
      </c>
      <c r="I44" s="13">
        <v>81268976</v>
      </c>
      <c r="J44" s="13">
        <v>81268976</v>
      </c>
      <c r="K44" s="13">
        <v>71950341</v>
      </c>
      <c r="L44" s="13">
        <v>104731024</v>
      </c>
    </row>
    <row r="45" spans="1:12" ht="28.5" hidden="1">
      <c r="A45" s="239" t="s">
        <v>287</v>
      </c>
      <c r="B45" s="240" t="s">
        <v>288</v>
      </c>
      <c r="C45" s="13">
        <v>158000000</v>
      </c>
      <c r="D45" s="13">
        <v>0</v>
      </c>
      <c r="E45" s="13">
        <v>27000000</v>
      </c>
      <c r="F45" s="13">
        <v>0</v>
      </c>
      <c r="G45" s="13">
        <v>185000000</v>
      </c>
      <c r="H45" s="13">
        <v>124206907</v>
      </c>
      <c r="I45" s="13">
        <v>124206907</v>
      </c>
      <c r="J45" s="13">
        <v>124206907</v>
      </c>
      <c r="K45" s="13">
        <v>117851435</v>
      </c>
      <c r="L45" s="13">
        <v>60793093</v>
      </c>
    </row>
    <row r="46" spans="1:12" ht="15" hidden="1">
      <c r="A46" s="239" t="s">
        <v>289</v>
      </c>
      <c r="B46" s="240" t="s">
        <v>290</v>
      </c>
      <c r="C46" s="13">
        <v>64000000</v>
      </c>
      <c r="D46" s="13">
        <v>0</v>
      </c>
      <c r="E46" s="13">
        <v>27000000</v>
      </c>
      <c r="F46" s="13">
        <v>0</v>
      </c>
      <c r="G46" s="13">
        <v>91000000</v>
      </c>
      <c r="H46" s="13">
        <v>88203882</v>
      </c>
      <c r="I46" s="13">
        <v>88203882</v>
      </c>
      <c r="J46" s="13">
        <v>88203882</v>
      </c>
      <c r="K46" s="13">
        <v>88203882</v>
      </c>
      <c r="L46" s="13">
        <v>2796118</v>
      </c>
    </row>
    <row r="47" spans="1:12" ht="28.5" hidden="1">
      <c r="A47" s="239" t="s">
        <v>291</v>
      </c>
      <c r="B47" s="240" t="s">
        <v>292</v>
      </c>
      <c r="C47" s="13">
        <v>94000000</v>
      </c>
      <c r="D47" s="13">
        <v>0</v>
      </c>
      <c r="E47" s="13">
        <v>0</v>
      </c>
      <c r="F47" s="13">
        <v>0</v>
      </c>
      <c r="G47" s="13">
        <v>94000000</v>
      </c>
      <c r="H47" s="13">
        <v>36003025</v>
      </c>
      <c r="I47" s="13">
        <v>36003025</v>
      </c>
      <c r="J47" s="13">
        <v>36003025</v>
      </c>
      <c r="K47" s="13">
        <v>29647553</v>
      </c>
      <c r="L47" s="13">
        <v>57996975</v>
      </c>
    </row>
    <row r="48" spans="1:12" ht="28.5" hidden="1">
      <c r="A48" s="239" t="s">
        <v>293</v>
      </c>
      <c r="B48" s="240" t="s">
        <v>294</v>
      </c>
      <c r="C48" s="13">
        <v>1945000000</v>
      </c>
      <c r="D48" s="13">
        <v>0</v>
      </c>
      <c r="E48" s="13">
        <v>0</v>
      </c>
      <c r="F48" s="13">
        <v>50000000</v>
      </c>
      <c r="G48" s="13">
        <v>1895000000</v>
      </c>
      <c r="H48" s="13">
        <v>789957237</v>
      </c>
      <c r="I48" s="13">
        <v>789957237</v>
      </c>
      <c r="J48" s="13">
        <v>789957237</v>
      </c>
      <c r="K48" s="13">
        <v>623103041</v>
      </c>
      <c r="L48" s="13">
        <v>1105042763</v>
      </c>
    </row>
    <row r="49" spans="1:12" ht="15" hidden="1">
      <c r="A49" s="239" t="s">
        <v>295</v>
      </c>
      <c r="B49" s="240" t="s">
        <v>296</v>
      </c>
      <c r="C49" s="13">
        <v>1795000000</v>
      </c>
      <c r="D49" s="13">
        <v>0</v>
      </c>
      <c r="E49" s="13">
        <v>0</v>
      </c>
      <c r="F49" s="13">
        <v>50000000</v>
      </c>
      <c r="G49" s="13">
        <v>1745000000</v>
      </c>
      <c r="H49" s="13">
        <v>779217763</v>
      </c>
      <c r="I49" s="13">
        <v>779217763</v>
      </c>
      <c r="J49" s="13">
        <v>779217763</v>
      </c>
      <c r="K49" s="13">
        <v>612363567</v>
      </c>
      <c r="L49" s="13">
        <v>965782237</v>
      </c>
    </row>
    <row r="50" spans="1:12" ht="28.5" hidden="1">
      <c r="A50" s="239" t="s">
        <v>297</v>
      </c>
      <c r="B50" s="240" t="s">
        <v>298</v>
      </c>
      <c r="C50" s="13">
        <v>942000000</v>
      </c>
      <c r="D50" s="13">
        <v>0</v>
      </c>
      <c r="E50" s="13">
        <v>0</v>
      </c>
      <c r="F50" s="13">
        <v>50000000</v>
      </c>
      <c r="G50" s="13">
        <v>892000000</v>
      </c>
      <c r="H50" s="13">
        <v>309836943</v>
      </c>
      <c r="I50" s="13">
        <v>309836943</v>
      </c>
      <c r="J50" s="13">
        <v>309836943</v>
      </c>
      <c r="K50" s="13">
        <v>175143567</v>
      </c>
      <c r="L50" s="13">
        <v>582163057</v>
      </c>
    </row>
    <row r="51" spans="1:12" ht="15" hidden="1">
      <c r="A51" s="239" t="s">
        <v>299</v>
      </c>
      <c r="B51" s="240" t="s">
        <v>300</v>
      </c>
      <c r="C51" s="13">
        <v>795000000</v>
      </c>
      <c r="D51" s="13">
        <v>0</v>
      </c>
      <c r="E51" s="13">
        <v>0</v>
      </c>
      <c r="F51" s="13">
        <v>0</v>
      </c>
      <c r="G51" s="13">
        <v>795000000</v>
      </c>
      <c r="H51" s="13">
        <v>469380820</v>
      </c>
      <c r="I51" s="13">
        <v>469380820</v>
      </c>
      <c r="J51" s="13">
        <v>469380820</v>
      </c>
      <c r="K51" s="13">
        <v>437220000</v>
      </c>
      <c r="L51" s="13">
        <v>325619180</v>
      </c>
    </row>
    <row r="52" spans="1:12" ht="15" hidden="1">
      <c r="A52" s="239" t="s">
        <v>301</v>
      </c>
      <c r="B52" s="240" t="s">
        <v>302</v>
      </c>
      <c r="C52" s="13">
        <v>58000000</v>
      </c>
      <c r="D52" s="13">
        <v>0</v>
      </c>
      <c r="E52" s="13">
        <v>0</v>
      </c>
      <c r="F52" s="13">
        <v>0</v>
      </c>
      <c r="G52" s="13">
        <v>58000000</v>
      </c>
      <c r="H52" s="13">
        <v>0</v>
      </c>
      <c r="I52" s="13">
        <v>0</v>
      </c>
      <c r="J52" s="13">
        <v>0</v>
      </c>
      <c r="K52" s="13">
        <v>0</v>
      </c>
      <c r="L52" s="13">
        <v>58000000</v>
      </c>
    </row>
    <row r="53" spans="1:12" ht="15" hidden="1">
      <c r="A53" s="239" t="s">
        <v>303</v>
      </c>
      <c r="B53" s="240" t="s">
        <v>304</v>
      </c>
      <c r="C53" s="13">
        <v>150000000</v>
      </c>
      <c r="D53" s="13">
        <v>0</v>
      </c>
      <c r="E53" s="13">
        <v>0</v>
      </c>
      <c r="F53" s="13">
        <v>0</v>
      </c>
      <c r="G53" s="13">
        <v>150000000</v>
      </c>
      <c r="H53" s="13">
        <v>10739474</v>
      </c>
      <c r="I53" s="13">
        <v>10739474</v>
      </c>
      <c r="J53" s="13">
        <v>10739474</v>
      </c>
      <c r="K53" s="13">
        <v>10739474</v>
      </c>
      <c r="L53" s="13">
        <v>139260526</v>
      </c>
    </row>
    <row r="54" spans="1:12" ht="28.5" hidden="1">
      <c r="A54" s="239" t="s">
        <v>305</v>
      </c>
      <c r="B54" s="240" t="s">
        <v>306</v>
      </c>
      <c r="C54" s="13">
        <v>100000000</v>
      </c>
      <c r="D54" s="13">
        <v>0</v>
      </c>
      <c r="E54" s="13">
        <v>0</v>
      </c>
      <c r="F54" s="13">
        <v>0</v>
      </c>
      <c r="G54" s="13">
        <v>100000000</v>
      </c>
      <c r="H54" s="13">
        <v>10739474</v>
      </c>
      <c r="I54" s="13">
        <v>10739474</v>
      </c>
      <c r="J54" s="13">
        <v>10739474</v>
      </c>
      <c r="K54" s="13">
        <v>10739474</v>
      </c>
      <c r="L54" s="13">
        <v>89260526</v>
      </c>
    </row>
    <row r="55" spans="1:12" ht="15" hidden="1">
      <c r="A55" s="239" t="s">
        <v>307</v>
      </c>
      <c r="B55" s="240" t="s">
        <v>308</v>
      </c>
      <c r="C55" s="13">
        <v>50000000</v>
      </c>
      <c r="D55" s="13">
        <v>0</v>
      </c>
      <c r="E55" s="13">
        <v>0</v>
      </c>
      <c r="F55" s="13">
        <v>0</v>
      </c>
      <c r="G55" s="13">
        <v>50000000</v>
      </c>
      <c r="H55" s="13">
        <v>0</v>
      </c>
      <c r="I55" s="13">
        <v>0</v>
      </c>
      <c r="J55" s="13">
        <v>0</v>
      </c>
      <c r="K55" s="13">
        <v>0</v>
      </c>
      <c r="L55" s="13">
        <v>50000000</v>
      </c>
    </row>
    <row r="56" spans="1:12" ht="28.5" hidden="1">
      <c r="A56" s="239" t="s">
        <v>309</v>
      </c>
      <c r="B56" s="240" t="s">
        <v>310</v>
      </c>
      <c r="C56" s="13">
        <v>456000000</v>
      </c>
      <c r="D56" s="13">
        <v>0</v>
      </c>
      <c r="E56" s="13">
        <v>4000000</v>
      </c>
      <c r="F56" s="13">
        <v>0</v>
      </c>
      <c r="G56" s="13">
        <v>460000000</v>
      </c>
      <c r="H56" s="13">
        <v>281791271</v>
      </c>
      <c r="I56" s="13">
        <v>281791271</v>
      </c>
      <c r="J56" s="13">
        <v>281791271</v>
      </c>
      <c r="K56" s="13">
        <v>264847164</v>
      </c>
      <c r="L56" s="13">
        <v>178208729</v>
      </c>
    </row>
    <row r="57" spans="1:12" ht="28.5" hidden="1">
      <c r="A57" s="239" t="s">
        <v>311</v>
      </c>
      <c r="B57" s="240" t="s">
        <v>312</v>
      </c>
      <c r="C57" s="13">
        <v>40000000</v>
      </c>
      <c r="D57" s="13">
        <v>0</v>
      </c>
      <c r="E57" s="13">
        <v>0</v>
      </c>
      <c r="F57" s="13">
        <v>0</v>
      </c>
      <c r="G57" s="13">
        <v>40000000</v>
      </c>
      <c r="H57" s="13">
        <v>13368173</v>
      </c>
      <c r="I57" s="13">
        <v>13368173</v>
      </c>
      <c r="J57" s="13">
        <v>13368173</v>
      </c>
      <c r="K57" s="13">
        <v>10942554</v>
      </c>
      <c r="L57" s="13">
        <v>26631827</v>
      </c>
    </row>
    <row r="58" spans="1:12" ht="28.5" hidden="1">
      <c r="A58" s="239" t="s">
        <v>313</v>
      </c>
      <c r="B58" s="240" t="s">
        <v>314</v>
      </c>
      <c r="C58" s="13">
        <v>37000000</v>
      </c>
      <c r="D58" s="13">
        <v>0</v>
      </c>
      <c r="E58" s="13">
        <v>0</v>
      </c>
      <c r="F58" s="13">
        <v>0</v>
      </c>
      <c r="G58" s="13">
        <v>37000000</v>
      </c>
      <c r="H58" s="13">
        <v>14401253</v>
      </c>
      <c r="I58" s="13">
        <v>14401253</v>
      </c>
      <c r="J58" s="13">
        <v>14401253</v>
      </c>
      <c r="K58" s="13">
        <v>11859057</v>
      </c>
      <c r="L58" s="13">
        <v>22598747</v>
      </c>
    </row>
    <row r="59" spans="1:12" ht="28.5" hidden="1">
      <c r="A59" s="239" t="s">
        <v>315</v>
      </c>
      <c r="B59" s="240" t="s">
        <v>316</v>
      </c>
      <c r="C59" s="13">
        <v>2000000</v>
      </c>
      <c r="D59" s="13">
        <v>0</v>
      </c>
      <c r="E59" s="13">
        <v>0</v>
      </c>
      <c r="F59" s="13">
        <v>0</v>
      </c>
      <c r="G59" s="13">
        <v>2000000</v>
      </c>
      <c r="H59" s="13">
        <v>933894</v>
      </c>
      <c r="I59" s="13">
        <v>933894</v>
      </c>
      <c r="J59" s="13">
        <v>933894</v>
      </c>
      <c r="K59" s="13">
        <v>933894</v>
      </c>
      <c r="L59" s="13">
        <v>1066106</v>
      </c>
    </row>
    <row r="60" spans="1:12" ht="28.5" hidden="1">
      <c r="A60" s="239" t="s">
        <v>317</v>
      </c>
      <c r="B60" s="240" t="s">
        <v>318</v>
      </c>
      <c r="C60" s="13">
        <v>4000000</v>
      </c>
      <c r="D60" s="13">
        <v>0</v>
      </c>
      <c r="E60" s="13">
        <v>0</v>
      </c>
      <c r="F60" s="13">
        <v>0</v>
      </c>
      <c r="G60" s="13">
        <v>4000000</v>
      </c>
      <c r="H60" s="13">
        <v>2505088</v>
      </c>
      <c r="I60" s="13">
        <v>2505088</v>
      </c>
      <c r="J60" s="13">
        <v>2505088</v>
      </c>
      <c r="K60" s="13">
        <v>1225679</v>
      </c>
      <c r="L60" s="13">
        <v>1494912</v>
      </c>
    </row>
    <row r="61" spans="1:12" ht="28.5" hidden="1">
      <c r="A61" s="239" t="s">
        <v>319</v>
      </c>
      <c r="B61" s="240" t="s">
        <v>320</v>
      </c>
      <c r="C61" s="13">
        <v>224000000</v>
      </c>
      <c r="D61" s="13">
        <v>0</v>
      </c>
      <c r="E61" s="13">
        <v>0</v>
      </c>
      <c r="F61" s="13">
        <v>0</v>
      </c>
      <c r="G61" s="13">
        <v>224000000</v>
      </c>
      <c r="H61" s="13">
        <v>114383091</v>
      </c>
      <c r="I61" s="13">
        <v>114383091</v>
      </c>
      <c r="J61" s="13">
        <v>114383091</v>
      </c>
      <c r="K61" s="13">
        <v>107753176</v>
      </c>
      <c r="L61" s="13">
        <v>109616909</v>
      </c>
    </row>
    <row r="62" spans="1:12" ht="28.5" hidden="1">
      <c r="A62" s="239" t="s">
        <v>321</v>
      </c>
      <c r="B62" s="240" t="s">
        <v>322</v>
      </c>
      <c r="C62" s="13">
        <v>13000000</v>
      </c>
      <c r="D62" s="13">
        <v>0</v>
      </c>
      <c r="E62" s="13">
        <v>0</v>
      </c>
      <c r="F62" s="13">
        <v>0</v>
      </c>
      <c r="G62" s="13">
        <v>13000000</v>
      </c>
      <c r="H62" s="13">
        <v>11527331</v>
      </c>
      <c r="I62" s="13">
        <v>11527331</v>
      </c>
      <c r="J62" s="13">
        <v>11527331</v>
      </c>
      <c r="K62" s="13">
        <v>9041083</v>
      </c>
      <c r="L62" s="13">
        <v>1472669</v>
      </c>
    </row>
    <row r="63" spans="1:12" ht="28.5" hidden="1">
      <c r="A63" s="239" t="s">
        <v>323</v>
      </c>
      <c r="B63" s="240" t="s">
        <v>324</v>
      </c>
      <c r="C63" s="13">
        <v>23000000</v>
      </c>
      <c r="D63" s="13">
        <v>0</v>
      </c>
      <c r="E63" s="13">
        <v>0</v>
      </c>
      <c r="F63" s="13">
        <v>0</v>
      </c>
      <c r="G63" s="13">
        <v>23000000</v>
      </c>
      <c r="H63" s="13">
        <v>14744959</v>
      </c>
      <c r="I63" s="13">
        <v>14744959</v>
      </c>
      <c r="J63" s="13">
        <v>14744959</v>
      </c>
      <c r="K63" s="13">
        <v>13164239</v>
      </c>
      <c r="L63" s="13">
        <v>8255041</v>
      </c>
    </row>
    <row r="64" spans="1:12" ht="28.5" hidden="1">
      <c r="A64" s="239" t="s">
        <v>325</v>
      </c>
      <c r="B64" s="240" t="s">
        <v>326</v>
      </c>
      <c r="C64" s="13">
        <v>62000000</v>
      </c>
      <c r="D64" s="13">
        <v>0</v>
      </c>
      <c r="E64" s="13">
        <v>0</v>
      </c>
      <c r="F64" s="13">
        <v>0</v>
      </c>
      <c r="G64" s="13">
        <v>62000000</v>
      </c>
      <c r="H64" s="13">
        <v>58083058</v>
      </c>
      <c r="I64" s="13">
        <v>58083058</v>
      </c>
      <c r="J64" s="13">
        <v>58083058</v>
      </c>
      <c r="K64" s="13">
        <v>58083058</v>
      </c>
      <c r="L64" s="13">
        <v>3916942</v>
      </c>
    </row>
    <row r="65" spans="1:12" ht="28.5" hidden="1">
      <c r="A65" s="239" t="s">
        <v>327</v>
      </c>
      <c r="B65" s="240" t="s">
        <v>328</v>
      </c>
      <c r="C65" s="13">
        <v>49000000</v>
      </c>
      <c r="D65" s="13">
        <v>0</v>
      </c>
      <c r="E65" s="13">
        <v>4000000</v>
      </c>
      <c r="F65" s="13">
        <v>0</v>
      </c>
      <c r="G65" s="13">
        <v>53000000</v>
      </c>
      <c r="H65" s="13">
        <v>51844424</v>
      </c>
      <c r="I65" s="13">
        <v>51844424</v>
      </c>
      <c r="J65" s="13">
        <v>51844424</v>
      </c>
      <c r="K65" s="13">
        <v>51844424</v>
      </c>
      <c r="L65" s="13">
        <v>1155576</v>
      </c>
    </row>
    <row r="66" spans="1:12" ht="28.5" hidden="1">
      <c r="A66" s="239" t="s">
        <v>329</v>
      </c>
      <c r="B66" s="240" t="s">
        <v>330</v>
      </c>
      <c r="C66" s="13">
        <v>2000000</v>
      </c>
      <c r="D66" s="13">
        <v>0</v>
      </c>
      <c r="E66" s="13">
        <v>0</v>
      </c>
      <c r="F66" s="13">
        <v>0</v>
      </c>
      <c r="G66" s="13">
        <v>2000000</v>
      </c>
      <c r="H66" s="13">
        <v>0</v>
      </c>
      <c r="I66" s="13">
        <v>0</v>
      </c>
      <c r="J66" s="13">
        <v>0</v>
      </c>
      <c r="K66" s="13">
        <v>0</v>
      </c>
      <c r="L66" s="13">
        <v>2000000</v>
      </c>
    </row>
    <row r="67" spans="1:12" ht="15" hidden="1">
      <c r="A67" s="239" t="s">
        <v>331</v>
      </c>
      <c r="B67" s="240" t="s">
        <v>332</v>
      </c>
      <c r="C67" s="13">
        <v>13000000</v>
      </c>
      <c r="D67" s="13">
        <v>0</v>
      </c>
      <c r="E67" s="13">
        <v>0</v>
      </c>
      <c r="F67" s="13">
        <v>0</v>
      </c>
      <c r="G67" s="13">
        <v>13000000</v>
      </c>
      <c r="H67" s="13">
        <v>5858366</v>
      </c>
      <c r="I67" s="13">
        <v>5858366</v>
      </c>
      <c r="J67" s="13">
        <v>5858366</v>
      </c>
      <c r="K67" s="13">
        <v>5858366</v>
      </c>
      <c r="L67" s="13">
        <v>7141634</v>
      </c>
    </row>
    <row r="68" spans="1:12" ht="28.5" hidden="1">
      <c r="A68" s="239" t="s">
        <v>333</v>
      </c>
      <c r="B68" s="240" t="s">
        <v>334</v>
      </c>
      <c r="C68" s="13">
        <v>5222564000</v>
      </c>
      <c r="D68" s="13">
        <v>0</v>
      </c>
      <c r="E68" s="13">
        <v>62000000</v>
      </c>
      <c r="F68" s="13">
        <v>0</v>
      </c>
      <c r="G68" s="13">
        <v>5284564000</v>
      </c>
      <c r="H68" s="13">
        <v>5048848000</v>
      </c>
      <c r="I68" s="13">
        <v>4959569315</v>
      </c>
      <c r="J68" s="13">
        <v>1808017315</v>
      </c>
      <c r="K68" s="13">
        <v>1808017315</v>
      </c>
      <c r="L68" s="13">
        <v>235716000</v>
      </c>
    </row>
    <row r="69" spans="1:12" ht="15" hidden="1">
      <c r="A69" s="239" t="s">
        <v>335</v>
      </c>
      <c r="B69" s="240" t="s">
        <v>336</v>
      </c>
      <c r="C69" s="13">
        <v>2987654000</v>
      </c>
      <c r="D69" s="13">
        <v>0</v>
      </c>
      <c r="E69" s="13">
        <v>62000000</v>
      </c>
      <c r="F69" s="13">
        <v>0</v>
      </c>
      <c r="G69" s="13">
        <v>3049654000</v>
      </c>
      <c r="H69" s="13">
        <v>2912268000</v>
      </c>
      <c r="I69" s="13">
        <v>2858639315</v>
      </c>
      <c r="J69" s="13">
        <v>1052377315</v>
      </c>
      <c r="K69" s="13">
        <v>1052377315</v>
      </c>
      <c r="L69" s="13">
        <v>137386000</v>
      </c>
    </row>
    <row r="70" spans="1:12" ht="15" hidden="1">
      <c r="A70" s="239" t="s">
        <v>337</v>
      </c>
      <c r="B70" s="240" t="s">
        <v>338</v>
      </c>
      <c r="C70" s="13">
        <v>2916513000</v>
      </c>
      <c r="D70" s="13">
        <v>0</v>
      </c>
      <c r="E70" s="13">
        <v>62000000</v>
      </c>
      <c r="F70" s="13">
        <v>0</v>
      </c>
      <c r="G70" s="13">
        <v>2978513000</v>
      </c>
      <c r="H70" s="13">
        <v>2842518000</v>
      </c>
      <c r="I70" s="13">
        <v>2788889315</v>
      </c>
      <c r="J70" s="13">
        <v>1026027315</v>
      </c>
      <c r="K70" s="13">
        <v>1026027315</v>
      </c>
      <c r="L70" s="13">
        <v>135995000</v>
      </c>
    </row>
    <row r="71" spans="1:12" ht="15" hidden="1">
      <c r="A71" s="239" t="s">
        <v>339</v>
      </c>
      <c r="B71" s="240" t="s">
        <v>340</v>
      </c>
      <c r="C71" s="13">
        <v>71141000</v>
      </c>
      <c r="D71" s="13">
        <v>0</v>
      </c>
      <c r="E71" s="13">
        <v>0</v>
      </c>
      <c r="F71" s="13">
        <v>0</v>
      </c>
      <c r="G71" s="13">
        <v>71141000</v>
      </c>
      <c r="H71" s="13">
        <v>69750000</v>
      </c>
      <c r="I71" s="13">
        <v>69750000</v>
      </c>
      <c r="J71" s="13">
        <v>26350000</v>
      </c>
      <c r="K71" s="13">
        <v>26350000</v>
      </c>
      <c r="L71" s="13">
        <v>1391000</v>
      </c>
    </row>
    <row r="72" spans="1:12" ht="28.5" hidden="1">
      <c r="A72" s="239" t="s">
        <v>341</v>
      </c>
      <c r="B72" s="240" t="s">
        <v>342</v>
      </c>
      <c r="C72" s="13">
        <v>2234910000</v>
      </c>
      <c r="D72" s="13">
        <v>0</v>
      </c>
      <c r="E72" s="13">
        <v>0</v>
      </c>
      <c r="F72" s="13">
        <v>0</v>
      </c>
      <c r="G72" s="13">
        <v>2234910000</v>
      </c>
      <c r="H72" s="13">
        <v>2136580000</v>
      </c>
      <c r="I72" s="13">
        <v>2100930000</v>
      </c>
      <c r="J72" s="13">
        <v>755640000</v>
      </c>
      <c r="K72" s="13">
        <v>755640000</v>
      </c>
      <c r="L72" s="13">
        <v>98330000</v>
      </c>
    </row>
    <row r="73" spans="1:12" ht="28.5" hidden="1">
      <c r="A73" s="239" t="s">
        <v>343</v>
      </c>
      <c r="B73" s="240" t="s">
        <v>344</v>
      </c>
      <c r="C73" s="13">
        <v>2187782000</v>
      </c>
      <c r="D73" s="13">
        <v>0</v>
      </c>
      <c r="E73" s="13">
        <v>0</v>
      </c>
      <c r="F73" s="13">
        <v>0</v>
      </c>
      <c r="G73" s="13">
        <v>2187782000</v>
      </c>
      <c r="H73" s="13">
        <v>2101580000</v>
      </c>
      <c r="I73" s="13">
        <v>2065930000</v>
      </c>
      <c r="J73" s="13">
        <v>742340000</v>
      </c>
      <c r="K73" s="13">
        <v>742340000</v>
      </c>
      <c r="L73" s="13">
        <v>86202000</v>
      </c>
    </row>
    <row r="74" spans="1:12" ht="28.5" hidden="1">
      <c r="A74" s="239" t="s">
        <v>345</v>
      </c>
      <c r="B74" s="240" t="s">
        <v>346</v>
      </c>
      <c r="C74" s="13">
        <v>47128000</v>
      </c>
      <c r="D74" s="13">
        <v>0</v>
      </c>
      <c r="E74" s="13">
        <v>0</v>
      </c>
      <c r="F74" s="13">
        <v>0</v>
      </c>
      <c r="G74" s="13">
        <v>47128000</v>
      </c>
      <c r="H74" s="13">
        <v>35000000</v>
      </c>
      <c r="I74" s="13">
        <v>35000000</v>
      </c>
      <c r="J74" s="13">
        <v>13300000</v>
      </c>
      <c r="K74" s="13">
        <v>13300000</v>
      </c>
      <c r="L74" s="13">
        <v>12128000</v>
      </c>
    </row>
    <row r="75" spans="1:12" ht="28.5" hidden="1">
      <c r="A75" s="239" t="s">
        <v>347</v>
      </c>
      <c r="B75" s="240" t="s">
        <v>348</v>
      </c>
      <c r="C75" s="13">
        <v>7153000000</v>
      </c>
      <c r="D75" s="13">
        <v>0</v>
      </c>
      <c r="E75" s="13">
        <v>51000000</v>
      </c>
      <c r="F75" s="13">
        <v>55000000</v>
      </c>
      <c r="G75" s="13">
        <v>7149000000</v>
      </c>
      <c r="H75" s="13">
        <v>3231130465</v>
      </c>
      <c r="I75" s="13">
        <v>3231130465</v>
      </c>
      <c r="J75" s="13">
        <v>3231130465</v>
      </c>
      <c r="K75" s="13">
        <v>3231130465</v>
      </c>
      <c r="L75" s="13">
        <v>3917869535</v>
      </c>
    </row>
    <row r="76" spans="1:12" ht="15" hidden="1">
      <c r="A76" s="239" t="s">
        <v>349</v>
      </c>
      <c r="B76" s="240" t="s">
        <v>350</v>
      </c>
      <c r="C76" s="13">
        <v>2586000000</v>
      </c>
      <c r="D76" s="13">
        <v>0</v>
      </c>
      <c r="E76" s="13">
        <v>21000000</v>
      </c>
      <c r="F76" s="13">
        <v>55000000</v>
      </c>
      <c r="G76" s="13">
        <v>2552000000</v>
      </c>
      <c r="H76" s="13">
        <v>1115198932</v>
      </c>
      <c r="I76" s="13">
        <v>1115198932</v>
      </c>
      <c r="J76" s="13">
        <v>1115198932</v>
      </c>
      <c r="K76" s="13">
        <v>1115198932</v>
      </c>
      <c r="L76" s="13">
        <v>1436801068</v>
      </c>
    </row>
    <row r="77" spans="1:12" ht="15" hidden="1">
      <c r="A77" s="239" t="s">
        <v>351</v>
      </c>
      <c r="B77" s="240" t="s">
        <v>352</v>
      </c>
      <c r="C77" s="13">
        <v>2586000000</v>
      </c>
      <c r="D77" s="13">
        <v>0</v>
      </c>
      <c r="E77" s="13">
        <v>21000000</v>
      </c>
      <c r="F77" s="13">
        <v>55000000</v>
      </c>
      <c r="G77" s="13">
        <v>2552000000</v>
      </c>
      <c r="H77" s="13">
        <v>1115198932</v>
      </c>
      <c r="I77" s="13">
        <v>1115198932</v>
      </c>
      <c r="J77" s="13">
        <v>1115198932</v>
      </c>
      <c r="K77" s="13">
        <v>1115198932</v>
      </c>
      <c r="L77" s="13">
        <v>1436801068</v>
      </c>
    </row>
    <row r="78" spans="1:12" ht="15" hidden="1">
      <c r="A78" s="239" t="s">
        <v>353</v>
      </c>
      <c r="B78" s="240" t="s">
        <v>354</v>
      </c>
      <c r="C78" s="13">
        <v>604000000</v>
      </c>
      <c r="D78" s="13">
        <v>0</v>
      </c>
      <c r="E78" s="13">
        <v>0</v>
      </c>
      <c r="F78" s="13">
        <v>0</v>
      </c>
      <c r="G78" s="13">
        <v>604000000</v>
      </c>
      <c r="H78" s="13">
        <v>195649475</v>
      </c>
      <c r="I78" s="13">
        <v>195649475</v>
      </c>
      <c r="J78" s="13">
        <v>195649475</v>
      </c>
      <c r="K78" s="13">
        <v>195649475</v>
      </c>
      <c r="L78" s="13">
        <v>408350525</v>
      </c>
    </row>
    <row r="79" spans="1:12" ht="15" hidden="1">
      <c r="A79" s="239" t="s">
        <v>355</v>
      </c>
      <c r="B79" s="240" t="s">
        <v>284</v>
      </c>
      <c r="C79" s="13">
        <v>604000000</v>
      </c>
      <c r="D79" s="13">
        <v>0</v>
      </c>
      <c r="E79" s="13">
        <v>0</v>
      </c>
      <c r="F79" s="13">
        <v>0</v>
      </c>
      <c r="G79" s="13">
        <v>604000000</v>
      </c>
      <c r="H79" s="13">
        <v>195649475</v>
      </c>
      <c r="I79" s="13">
        <v>195649475</v>
      </c>
      <c r="J79" s="13">
        <v>195649475</v>
      </c>
      <c r="K79" s="13">
        <v>195649475</v>
      </c>
      <c r="L79" s="13">
        <v>408350525</v>
      </c>
    </row>
    <row r="80" spans="1:12" ht="28.5" hidden="1">
      <c r="A80" s="239" t="s">
        <v>356</v>
      </c>
      <c r="B80" s="240" t="s">
        <v>357</v>
      </c>
      <c r="C80" s="13">
        <v>131000000</v>
      </c>
      <c r="D80" s="13">
        <v>0</v>
      </c>
      <c r="E80" s="13">
        <v>0</v>
      </c>
      <c r="F80" s="13">
        <v>0</v>
      </c>
      <c r="G80" s="13">
        <v>131000000</v>
      </c>
      <c r="H80" s="13">
        <v>37137796</v>
      </c>
      <c r="I80" s="13">
        <v>37137796</v>
      </c>
      <c r="J80" s="13">
        <v>37137796</v>
      </c>
      <c r="K80" s="13">
        <v>37137796</v>
      </c>
      <c r="L80" s="13">
        <v>93862204</v>
      </c>
    </row>
    <row r="81" spans="1:12" ht="28.5" hidden="1">
      <c r="A81" s="239" t="s">
        <v>358</v>
      </c>
      <c r="B81" s="240" t="s">
        <v>359</v>
      </c>
      <c r="C81" s="13">
        <v>437000000</v>
      </c>
      <c r="D81" s="13">
        <v>0</v>
      </c>
      <c r="E81" s="13">
        <v>0</v>
      </c>
      <c r="F81" s="13">
        <v>0</v>
      </c>
      <c r="G81" s="13">
        <v>437000000</v>
      </c>
      <c r="H81" s="13">
        <v>150156465</v>
      </c>
      <c r="I81" s="13">
        <v>150156465</v>
      </c>
      <c r="J81" s="13">
        <v>150156465</v>
      </c>
      <c r="K81" s="13">
        <v>150156465</v>
      </c>
      <c r="L81" s="13">
        <v>286843535</v>
      </c>
    </row>
    <row r="82" spans="1:12" ht="28.5" hidden="1">
      <c r="A82" s="239" t="s">
        <v>360</v>
      </c>
      <c r="B82" s="240" t="s">
        <v>361</v>
      </c>
      <c r="C82" s="13">
        <v>11000000</v>
      </c>
      <c r="D82" s="13">
        <v>0</v>
      </c>
      <c r="E82" s="13">
        <v>0</v>
      </c>
      <c r="F82" s="13">
        <v>0</v>
      </c>
      <c r="G82" s="13">
        <v>11000000</v>
      </c>
      <c r="H82" s="13">
        <v>0</v>
      </c>
      <c r="I82" s="13">
        <v>0</v>
      </c>
      <c r="J82" s="13">
        <v>0</v>
      </c>
      <c r="K82" s="13">
        <v>0</v>
      </c>
      <c r="L82" s="13">
        <v>11000000</v>
      </c>
    </row>
    <row r="83" spans="1:12" ht="28.5" hidden="1">
      <c r="A83" s="239" t="s">
        <v>362</v>
      </c>
      <c r="B83" s="240" t="s">
        <v>363</v>
      </c>
      <c r="C83" s="13">
        <v>25000000</v>
      </c>
      <c r="D83" s="13">
        <v>0</v>
      </c>
      <c r="E83" s="13">
        <v>0</v>
      </c>
      <c r="F83" s="13">
        <v>0</v>
      </c>
      <c r="G83" s="13">
        <v>25000000</v>
      </c>
      <c r="H83" s="13">
        <v>8355214</v>
      </c>
      <c r="I83" s="13">
        <v>8355214</v>
      </c>
      <c r="J83" s="13">
        <v>8355214</v>
      </c>
      <c r="K83" s="13">
        <v>8355214</v>
      </c>
      <c r="L83" s="13">
        <v>16644786</v>
      </c>
    </row>
    <row r="84" spans="1:12" ht="15" hidden="1">
      <c r="A84" s="239" t="s">
        <v>364</v>
      </c>
      <c r="B84" s="240" t="s">
        <v>365</v>
      </c>
      <c r="C84" s="13">
        <v>1355000000</v>
      </c>
      <c r="D84" s="13">
        <v>0</v>
      </c>
      <c r="E84" s="13">
        <v>0</v>
      </c>
      <c r="F84" s="13">
        <v>0</v>
      </c>
      <c r="G84" s="13">
        <v>1355000000</v>
      </c>
      <c r="H84" s="13">
        <v>592154679</v>
      </c>
      <c r="I84" s="13">
        <v>592154679</v>
      </c>
      <c r="J84" s="13">
        <v>592154679</v>
      </c>
      <c r="K84" s="13">
        <v>592154679</v>
      </c>
      <c r="L84" s="13">
        <v>762845321</v>
      </c>
    </row>
    <row r="85" spans="1:12" ht="15" hidden="1">
      <c r="A85" s="239" t="s">
        <v>366</v>
      </c>
      <c r="B85" s="240" t="s">
        <v>284</v>
      </c>
      <c r="C85" s="13">
        <v>1355000000</v>
      </c>
      <c r="D85" s="13">
        <v>0</v>
      </c>
      <c r="E85" s="13">
        <v>0</v>
      </c>
      <c r="F85" s="13">
        <v>0</v>
      </c>
      <c r="G85" s="13">
        <v>1355000000</v>
      </c>
      <c r="H85" s="13">
        <v>592154679</v>
      </c>
      <c r="I85" s="13">
        <v>592154679</v>
      </c>
      <c r="J85" s="13">
        <v>592154679</v>
      </c>
      <c r="K85" s="13">
        <v>592154679</v>
      </c>
      <c r="L85" s="13">
        <v>762845321</v>
      </c>
    </row>
    <row r="86" spans="1:12" ht="28.5" hidden="1">
      <c r="A86" s="239" t="s">
        <v>367</v>
      </c>
      <c r="B86" s="240" t="s">
        <v>368</v>
      </c>
      <c r="C86" s="13">
        <v>538000000</v>
      </c>
      <c r="D86" s="13">
        <v>0</v>
      </c>
      <c r="E86" s="13">
        <v>0</v>
      </c>
      <c r="F86" s="13">
        <v>0</v>
      </c>
      <c r="G86" s="13">
        <v>538000000</v>
      </c>
      <c r="H86" s="13">
        <v>226527278</v>
      </c>
      <c r="I86" s="13">
        <v>226527278</v>
      </c>
      <c r="J86" s="13">
        <v>226527278</v>
      </c>
      <c r="K86" s="13">
        <v>226527278</v>
      </c>
      <c r="L86" s="13">
        <v>311472722</v>
      </c>
    </row>
    <row r="87" spans="1:12" ht="28.5" hidden="1">
      <c r="A87" s="239" t="s">
        <v>369</v>
      </c>
      <c r="B87" s="240" t="s">
        <v>370</v>
      </c>
      <c r="C87" s="13">
        <v>720000000</v>
      </c>
      <c r="D87" s="13">
        <v>0</v>
      </c>
      <c r="E87" s="13">
        <v>0</v>
      </c>
      <c r="F87" s="13">
        <v>0</v>
      </c>
      <c r="G87" s="13">
        <v>720000000</v>
      </c>
      <c r="H87" s="13">
        <v>320094383</v>
      </c>
      <c r="I87" s="13">
        <v>320094383</v>
      </c>
      <c r="J87" s="13">
        <v>320094383</v>
      </c>
      <c r="K87" s="13">
        <v>320094383</v>
      </c>
      <c r="L87" s="13">
        <v>399905617</v>
      </c>
    </row>
    <row r="88" spans="1:12" ht="28.5" hidden="1">
      <c r="A88" s="239" t="s">
        <v>371</v>
      </c>
      <c r="B88" s="240" t="s">
        <v>372</v>
      </c>
      <c r="C88" s="13">
        <v>32000000</v>
      </c>
      <c r="D88" s="13">
        <v>0</v>
      </c>
      <c r="E88" s="13">
        <v>0</v>
      </c>
      <c r="F88" s="13">
        <v>0</v>
      </c>
      <c r="G88" s="13">
        <v>32000000</v>
      </c>
      <c r="H88" s="13">
        <v>17016967</v>
      </c>
      <c r="I88" s="13">
        <v>17016967</v>
      </c>
      <c r="J88" s="13">
        <v>17016967</v>
      </c>
      <c r="K88" s="13">
        <v>17016967</v>
      </c>
      <c r="L88" s="13">
        <v>14983033</v>
      </c>
    </row>
    <row r="89" spans="1:12" ht="28.5" hidden="1">
      <c r="A89" s="239" t="s">
        <v>373</v>
      </c>
      <c r="B89" s="240" t="s">
        <v>374</v>
      </c>
      <c r="C89" s="13">
        <v>65000000</v>
      </c>
      <c r="D89" s="13">
        <v>0</v>
      </c>
      <c r="E89" s="13">
        <v>0</v>
      </c>
      <c r="F89" s="13">
        <v>0</v>
      </c>
      <c r="G89" s="13">
        <v>65000000</v>
      </c>
      <c r="H89" s="13">
        <v>28516051</v>
      </c>
      <c r="I89" s="13">
        <v>28516051</v>
      </c>
      <c r="J89" s="13">
        <v>28516051</v>
      </c>
      <c r="K89" s="13">
        <v>28516051</v>
      </c>
      <c r="L89" s="13">
        <v>36483949</v>
      </c>
    </row>
    <row r="90" spans="1:12" ht="15" hidden="1">
      <c r="A90" s="239" t="s">
        <v>375</v>
      </c>
      <c r="B90" s="240" t="s">
        <v>376</v>
      </c>
      <c r="C90" s="13">
        <v>393000000</v>
      </c>
      <c r="D90" s="13">
        <v>0</v>
      </c>
      <c r="E90" s="13">
        <v>0</v>
      </c>
      <c r="F90" s="13">
        <v>0</v>
      </c>
      <c r="G90" s="13">
        <v>393000000</v>
      </c>
      <c r="H90" s="13">
        <v>149011200</v>
      </c>
      <c r="I90" s="13">
        <v>149011200</v>
      </c>
      <c r="J90" s="13">
        <v>149011200</v>
      </c>
      <c r="K90" s="13">
        <v>149011200</v>
      </c>
      <c r="L90" s="13">
        <v>243988800</v>
      </c>
    </row>
    <row r="91" spans="1:12" ht="15" hidden="1">
      <c r="A91" s="239" t="s">
        <v>377</v>
      </c>
      <c r="B91" s="240" t="s">
        <v>284</v>
      </c>
      <c r="C91" s="13">
        <v>393000000</v>
      </c>
      <c r="D91" s="13">
        <v>0</v>
      </c>
      <c r="E91" s="13">
        <v>0</v>
      </c>
      <c r="F91" s="13">
        <v>0</v>
      </c>
      <c r="G91" s="13">
        <v>393000000</v>
      </c>
      <c r="H91" s="13">
        <v>149011200</v>
      </c>
      <c r="I91" s="13">
        <v>149011200</v>
      </c>
      <c r="J91" s="13">
        <v>149011200</v>
      </c>
      <c r="K91" s="13">
        <v>149011200</v>
      </c>
      <c r="L91" s="13">
        <v>243988800</v>
      </c>
    </row>
    <row r="92" spans="1:12" ht="28.5" hidden="1">
      <c r="A92" s="239" t="s">
        <v>378</v>
      </c>
      <c r="B92" s="240" t="s">
        <v>379</v>
      </c>
      <c r="C92" s="13">
        <v>65000000</v>
      </c>
      <c r="D92" s="13">
        <v>0</v>
      </c>
      <c r="E92" s="13">
        <v>0</v>
      </c>
      <c r="F92" s="13">
        <v>0</v>
      </c>
      <c r="G92" s="13">
        <v>65000000</v>
      </c>
      <c r="H92" s="13">
        <v>30158594</v>
      </c>
      <c r="I92" s="13">
        <v>30158594</v>
      </c>
      <c r="J92" s="13">
        <v>30158594</v>
      </c>
      <c r="K92" s="13">
        <v>30158594</v>
      </c>
      <c r="L92" s="13">
        <v>34841406</v>
      </c>
    </row>
    <row r="93" spans="1:12" ht="15" hidden="1">
      <c r="A93" s="239" t="s">
        <v>380</v>
      </c>
      <c r="B93" s="240" t="s">
        <v>381</v>
      </c>
      <c r="C93" s="13">
        <v>322000000</v>
      </c>
      <c r="D93" s="13">
        <v>0</v>
      </c>
      <c r="E93" s="13">
        <v>0</v>
      </c>
      <c r="F93" s="13">
        <v>0</v>
      </c>
      <c r="G93" s="13">
        <v>322000000</v>
      </c>
      <c r="H93" s="13">
        <v>115784000</v>
      </c>
      <c r="I93" s="13">
        <v>115784000</v>
      </c>
      <c r="J93" s="13">
        <v>115784000</v>
      </c>
      <c r="K93" s="13">
        <v>115784000</v>
      </c>
      <c r="L93" s="13">
        <v>206216000</v>
      </c>
    </row>
    <row r="94" spans="1:12" ht="15" hidden="1">
      <c r="A94" s="239" t="s">
        <v>382</v>
      </c>
      <c r="B94" s="240" t="s">
        <v>383</v>
      </c>
      <c r="C94" s="13">
        <v>2000000</v>
      </c>
      <c r="D94" s="13">
        <v>0</v>
      </c>
      <c r="E94" s="13">
        <v>0</v>
      </c>
      <c r="F94" s="13">
        <v>0</v>
      </c>
      <c r="G94" s="13">
        <v>2000000</v>
      </c>
      <c r="H94" s="13">
        <v>1474406</v>
      </c>
      <c r="I94" s="13">
        <v>1474406</v>
      </c>
      <c r="J94" s="13">
        <v>1474406</v>
      </c>
      <c r="K94" s="13">
        <v>1474406</v>
      </c>
      <c r="L94" s="13">
        <v>525594</v>
      </c>
    </row>
    <row r="95" spans="1:12" ht="15" hidden="1">
      <c r="A95" s="239" t="s">
        <v>384</v>
      </c>
      <c r="B95" s="240" t="s">
        <v>385</v>
      </c>
      <c r="C95" s="13">
        <v>4000000</v>
      </c>
      <c r="D95" s="13">
        <v>0</v>
      </c>
      <c r="E95" s="13">
        <v>0</v>
      </c>
      <c r="F95" s="13">
        <v>0</v>
      </c>
      <c r="G95" s="13">
        <v>4000000</v>
      </c>
      <c r="H95" s="13">
        <v>1594200</v>
      </c>
      <c r="I95" s="13">
        <v>1594200</v>
      </c>
      <c r="J95" s="13">
        <v>1594200</v>
      </c>
      <c r="K95" s="13">
        <v>1594200</v>
      </c>
      <c r="L95" s="13">
        <v>2405800</v>
      </c>
    </row>
    <row r="96" spans="1:12" ht="15" hidden="1">
      <c r="A96" s="239" t="s">
        <v>386</v>
      </c>
      <c r="B96" s="240" t="s">
        <v>387</v>
      </c>
      <c r="C96" s="13">
        <v>234000000</v>
      </c>
      <c r="D96" s="13">
        <v>0</v>
      </c>
      <c r="E96" s="13">
        <v>21000000</v>
      </c>
      <c r="F96" s="13">
        <v>55000000</v>
      </c>
      <c r="G96" s="13">
        <v>200000000</v>
      </c>
      <c r="H96" s="13">
        <v>178383578</v>
      </c>
      <c r="I96" s="13">
        <v>178383578</v>
      </c>
      <c r="J96" s="13">
        <v>178383578</v>
      </c>
      <c r="K96" s="13">
        <v>178383578</v>
      </c>
      <c r="L96" s="13">
        <v>21616422</v>
      </c>
    </row>
    <row r="97" spans="1:12" ht="15" hidden="1">
      <c r="A97" s="239" t="s">
        <v>388</v>
      </c>
      <c r="B97" s="240" t="s">
        <v>284</v>
      </c>
      <c r="C97" s="13">
        <v>234000000</v>
      </c>
      <c r="D97" s="13">
        <v>0</v>
      </c>
      <c r="E97" s="13">
        <v>21000000</v>
      </c>
      <c r="F97" s="13">
        <v>55000000</v>
      </c>
      <c r="G97" s="13">
        <v>200000000</v>
      </c>
      <c r="H97" s="13">
        <v>178383578</v>
      </c>
      <c r="I97" s="13">
        <v>178383578</v>
      </c>
      <c r="J97" s="13">
        <v>178383578</v>
      </c>
      <c r="K97" s="13">
        <v>178383578</v>
      </c>
      <c r="L97" s="13">
        <v>21616422</v>
      </c>
    </row>
    <row r="98" spans="1:12" ht="28.5" hidden="1">
      <c r="A98" s="239" t="s">
        <v>389</v>
      </c>
      <c r="B98" s="240" t="s">
        <v>390</v>
      </c>
      <c r="C98" s="13">
        <v>187000000</v>
      </c>
      <c r="D98" s="13">
        <v>0</v>
      </c>
      <c r="E98" s="13">
        <v>0</v>
      </c>
      <c r="F98" s="13">
        <v>55000000</v>
      </c>
      <c r="G98" s="13">
        <v>132000000</v>
      </c>
      <c r="H98" s="13">
        <v>110494584</v>
      </c>
      <c r="I98" s="13">
        <v>110494584</v>
      </c>
      <c r="J98" s="13">
        <v>110494584</v>
      </c>
      <c r="K98" s="13">
        <v>110494584</v>
      </c>
      <c r="L98" s="13">
        <v>21505416</v>
      </c>
    </row>
    <row r="99" spans="1:12" ht="28.5" hidden="1">
      <c r="A99" s="239" t="s">
        <v>391</v>
      </c>
      <c r="B99" s="240" t="s">
        <v>392</v>
      </c>
      <c r="C99" s="13">
        <v>47000000</v>
      </c>
      <c r="D99" s="13">
        <v>0</v>
      </c>
      <c r="E99" s="13">
        <v>21000000</v>
      </c>
      <c r="F99" s="13">
        <v>0</v>
      </c>
      <c r="G99" s="13">
        <v>68000000</v>
      </c>
      <c r="H99" s="13">
        <v>67888994</v>
      </c>
      <c r="I99" s="13">
        <v>67888994</v>
      </c>
      <c r="J99" s="13">
        <v>67888994</v>
      </c>
      <c r="K99" s="13">
        <v>67888994</v>
      </c>
      <c r="L99" s="13">
        <v>111006</v>
      </c>
    </row>
    <row r="100" spans="1:12" ht="15" hidden="1">
      <c r="A100" s="239" t="s">
        <v>393</v>
      </c>
      <c r="B100" s="240" t="s">
        <v>394</v>
      </c>
      <c r="C100" s="13">
        <v>2478000000</v>
      </c>
      <c r="D100" s="13">
        <v>0</v>
      </c>
      <c r="E100" s="13">
        <v>30000000</v>
      </c>
      <c r="F100" s="13">
        <v>0</v>
      </c>
      <c r="G100" s="13">
        <v>2508000000</v>
      </c>
      <c r="H100" s="13">
        <v>1440050913</v>
      </c>
      <c r="I100" s="13">
        <v>1440050913</v>
      </c>
      <c r="J100" s="13">
        <v>1440050913</v>
      </c>
      <c r="K100" s="13">
        <v>1440050913</v>
      </c>
      <c r="L100" s="13">
        <v>1067949087</v>
      </c>
    </row>
    <row r="101" spans="1:12" ht="15" hidden="1">
      <c r="A101" s="239" t="s">
        <v>395</v>
      </c>
      <c r="B101" s="240" t="s">
        <v>352</v>
      </c>
      <c r="C101" s="13">
        <v>2478000000</v>
      </c>
      <c r="D101" s="13">
        <v>0</v>
      </c>
      <c r="E101" s="13">
        <v>30000000</v>
      </c>
      <c r="F101" s="13">
        <v>0</v>
      </c>
      <c r="G101" s="13">
        <v>2508000000</v>
      </c>
      <c r="H101" s="13">
        <v>1440050913</v>
      </c>
      <c r="I101" s="13">
        <v>1440050913</v>
      </c>
      <c r="J101" s="13">
        <v>1440050913</v>
      </c>
      <c r="K101" s="13">
        <v>1440050913</v>
      </c>
      <c r="L101" s="13">
        <v>1067949087</v>
      </c>
    </row>
    <row r="102" spans="1:12" ht="15" hidden="1">
      <c r="A102" s="239" t="s">
        <v>396</v>
      </c>
      <c r="B102" s="240" t="s">
        <v>397</v>
      </c>
      <c r="C102" s="13">
        <v>891000000</v>
      </c>
      <c r="D102" s="13">
        <v>0</v>
      </c>
      <c r="E102" s="13">
        <v>0</v>
      </c>
      <c r="F102" s="13">
        <v>0</v>
      </c>
      <c r="G102" s="13">
        <v>891000000</v>
      </c>
      <c r="H102" s="13">
        <v>377773283</v>
      </c>
      <c r="I102" s="13">
        <v>377773283</v>
      </c>
      <c r="J102" s="13">
        <v>377773283</v>
      </c>
      <c r="K102" s="13">
        <v>377773283</v>
      </c>
      <c r="L102" s="13">
        <v>513226717</v>
      </c>
    </row>
    <row r="103" spans="1:12" ht="15" hidden="1">
      <c r="A103" s="239" t="s">
        <v>398</v>
      </c>
      <c r="B103" s="240" t="s">
        <v>284</v>
      </c>
      <c r="C103" s="13">
        <v>891000000</v>
      </c>
      <c r="D103" s="13">
        <v>0</v>
      </c>
      <c r="E103" s="13">
        <v>0</v>
      </c>
      <c r="F103" s="13">
        <v>0</v>
      </c>
      <c r="G103" s="13">
        <v>891000000</v>
      </c>
      <c r="H103" s="13">
        <v>377773283</v>
      </c>
      <c r="I103" s="13">
        <v>377773283</v>
      </c>
      <c r="J103" s="13">
        <v>377773283</v>
      </c>
      <c r="K103" s="13">
        <v>377773283</v>
      </c>
      <c r="L103" s="13">
        <v>513226717</v>
      </c>
    </row>
    <row r="104" spans="1:12" ht="28.5" hidden="1">
      <c r="A104" s="239" t="s">
        <v>399</v>
      </c>
      <c r="B104" s="240" t="s">
        <v>400</v>
      </c>
      <c r="C104" s="13">
        <v>526000000</v>
      </c>
      <c r="D104" s="13">
        <v>0</v>
      </c>
      <c r="E104" s="13">
        <v>0</v>
      </c>
      <c r="F104" s="13">
        <v>0</v>
      </c>
      <c r="G104" s="13">
        <v>526000000</v>
      </c>
      <c r="H104" s="13">
        <v>212537733</v>
      </c>
      <c r="I104" s="13">
        <v>212537733</v>
      </c>
      <c r="J104" s="13">
        <v>212537733</v>
      </c>
      <c r="K104" s="13">
        <v>212537733</v>
      </c>
      <c r="L104" s="13">
        <v>313462267</v>
      </c>
    </row>
    <row r="105" spans="1:12" ht="28.5" hidden="1">
      <c r="A105" s="239" t="s">
        <v>401</v>
      </c>
      <c r="B105" s="240" t="s">
        <v>402</v>
      </c>
      <c r="C105" s="13">
        <v>291000000</v>
      </c>
      <c r="D105" s="13">
        <v>0</v>
      </c>
      <c r="E105" s="13">
        <v>0</v>
      </c>
      <c r="F105" s="13">
        <v>0</v>
      </c>
      <c r="G105" s="13">
        <v>291000000</v>
      </c>
      <c r="H105" s="13">
        <v>131079135</v>
      </c>
      <c r="I105" s="13">
        <v>131079135</v>
      </c>
      <c r="J105" s="13">
        <v>131079135</v>
      </c>
      <c r="K105" s="13">
        <v>131079135</v>
      </c>
      <c r="L105" s="13">
        <v>159920865</v>
      </c>
    </row>
    <row r="106" spans="1:12" ht="28.5" hidden="1">
      <c r="A106" s="239" t="s">
        <v>403</v>
      </c>
      <c r="B106" s="240" t="s">
        <v>404</v>
      </c>
      <c r="C106" s="13">
        <v>29000000</v>
      </c>
      <c r="D106" s="13">
        <v>0</v>
      </c>
      <c r="E106" s="13">
        <v>0</v>
      </c>
      <c r="F106" s="13">
        <v>0</v>
      </c>
      <c r="G106" s="13">
        <v>29000000</v>
      </c>
      <c r="H106" s="13">
        <v>15351820</v>
      </c>
      <c r="I106" s="13">
        <v>15351820</v>
      </c>
      <c r="J106" s="13">
        <v>15351820</v>
      </c>
      <c r="K106" s="13">
        <v>15351820</v>
      </c>
      <c r="L106" s="13">
        <v>13648180</v>
      </c>
    </row>
    <row r="107" spans="1:12" ht="28.5" hidden="1">
      <c r="A107" s="239" t="s">
        <v>405</v>
      </c>
      <c r="B107" s="240" t="s">
        <v>406</v>
      </c>
      <c r="C107" s="13">
        <v>45000000</v>
      </c>
      <c r="D107" s="13">
        <v>0</v>
      </c>
      <c r="E107" s="13">
        <v>0</v>
      </c>
      <c r="F107" s="13">
        <v>0</v>
      </c>
      <c r="G107" s="13">
        <v>45000000</v>
      </c>
      <c r="H107" s="13">
        <v>18804595</v>
      </c>
      <c r="I107" s="13">
        <v>18804595</v>
      </c>
      <c r="J107" s="13">
        <v>18804595</v>
      </c>
      <c r="K107" s="13">
        <v>18804595</v>
      </c>
      <c r="L107" s="13">
        <v>26195405</v>
      </c>
    </row>
    <row r="108" spans="1:12" ht="15" hidden="1">
      <c r="A108" s="239" t="s">
        <v>407</v>
      </c>
      <c r="B108" s="240" t="s">
        <v>365</v>
      </c>
      <c r="C108" s="13">
        <v>756000000</v>
      </c>
      <c r="D108" s="13">
        <v>0</v>
      </c>
      <c r="E108" s="13">
        <v>0</v>
      </c>
      <c r="F108" s="13">
        <v>0</v>
      </c>
      <c r="G108" s="13">
        <v>756000000</v>
      </c>
      <c r="H108" s="13">
        <v>229433826</v>
      </c>
      <c r="I108" s="13">
        <v>229433826</v>
      </c>
      <c r="J108" s="13">
        <v>229433826</v>
      </c>
      <c r="K108" s="13">
        <v>229433826</v>
      </c>
      <c r="L108" s="13">
        <v>526566174</v>
      </c>
    </row>
    <row r="109" spans="1:12" ht="15" hidden="1">
      <c r="A109" s="239" t="s">
        <v>408</v>
      </c>
      <c r="B109" s="240" t="s">
        <v>284</v>
      </c>
      <c r="C109" s="13">
        <v>756000000</v>
      </c>
      <c r="D109" s="13">
        <v>0</v>
      </c>
      <c r="E109" s="13">
        <v>0</v>
      </c>
      <c r="F109" s="13">
        <v>0</v>
      </c>
      <c r="G109" s="13">
        <v>756000000</v>
      </c>
      <c r="H109" s="13">
        <v>229433826</v>
      </c>
      <c r="I109" s="13">
        <v>229433826</v>
      </c>
      <c r="J109" s="13">
        <v>229433826</v>
      </c>
      <c r="K109" s="13">
        <v>229433826</v>
      </c>
      <c r="L109" s="13">
        <v>526566174</v>
      </c>
    </row>
    <row r="110" spans="1:12" ht="28.5" hidden="1">
      <c r="A110" s="239" t="s">
        <v>409</v>
      </c>
      <c r="B110" s="240" t="s">
        <v>410</v>
      </c>
      <c r="C110" s="13">
        <v>390000000</v>
      </c>
      <c r="D110" s="13">
        <v>0</v>
      </c>
      <c r="E110" s="13">
        <v>0</v>
      </c>
      <c r="F110" s="13">
        <v>0</v>
      </c>
      <c r="G110" s="13">
        <v>390000000</v>
      </c>
      <c r="H110" s="13">
        <v>137885948</v>
      </c>
      <c r="I110" s="13">
        <v>137885948</v>
      </c>
      <c r="J110" s="13">
        <v>137885948</v>
      </c>
      <c r="K110" s="13">
        <v>137885948</v>
      </c>
      <c r="L110" s="13">
        <v>252114052</v>
      </c>
    </row>
    <row r="111" spans="1:12" ht="28.5" hidden="1">
      <c r="A111" s="239" t="s">
        <v>411</v>
      </c>
      <c r="B111" s="240" t="s">
        <v>412</v>
      </c>
      <c r="C111" s="13">
        <v>308000000</v>
      </c>
      <c r="D111" s="13">
        <v>0</v>
      </c>
      <c r="E111" s="13">
        <v>0</v>
      </c>
      <c r="F111" s="13">
        <v>0</v>
      </c>
      <c r="G111" s="13">
        <v>308000000</v>
      </c>
      <c r="H111" s="13">
        <v>77582617</v>
      </c>
      <c r="I111" s="13">
        <v>77582617</v>
      </c>
      <c r="J111" s="13">
        <v>77582617</v>
      </c>
      <c r="K111" s="13">
        <v>77582617</v>
      </c>
      <c r="L111" s="13">
        <v>230417383</v>
      </c>
    </row>
    <row r="112" spans="1:12" ht="28.5" hidden="1">
      <c r="A112" s="239" t="s">
        <v>413</v>
      </c>
      <c r="B112" s="240" t="s">
        <v>414</v>
      </c>
      <c r="C112" s="13">
        <v>24000000</v>
      </c>
      <c r="D112" s="13">
        <v>0</v>
      </c>
      <c r="E112" s="13">
        <v>0</v>
      </c>
      <c r="F112" s="13">
        <v>0</v>
      </c>
      <c r="G112" s="13">
        <v>24000000</v>
      </c>
      <c r="H112" s="13">
        <v>4654353</v>
      </c>
      <c r="I112" s="13">
        <v>4654353</v>
      </c>
      <c r="J112" s="13">
        <v>4654353</v>
      </c>
      <c r="K112" s="13">
        <v>4654353</v>
      </c>
      <c r="L112" s="13">
        <v>19345647</v>
      </c>
    </row>
    <row r="113" spans="1:12" ht="28.5" hidden="1">
      <c r="A113" s="239" t="s">
        <v>415</v>
      </c>
      <c r="B113" s="240" t="s">
        <v>416</v>
      </c>
      <c r="C113" s="13">
        <v>34000000</v>
      </c>
      <c r="D113" s="13">
        <v>0</v>
      </c>
      <c r="E113" s="13">
        <v>0</v>
      </c>
      <c r="F113" s="13">
        <v>0</v>
      </c>
      <c r="G113" s="13">
        <v>34000000</v>
      </c>
      <c r="H113" s="13">
        <v>9310908</v>
      </c>
      <c r="I113" s="13">
        <v>9310908</v>
      </c>
      <c r="J113" s="13">
        <v>9310908</v>
      </c>
      <c r="K113" s="13">
        <v>9310908</v>
      </c>
      <c r="L113" s="13">
        <v>24689092</v>
      </c>
    </row>
    <row r="114" spans="1:12" ht="15" hidden="1">
      <c r="A114" s="239" t="s">
        <v>417</v>
      </c>
      <c r="B114" s="240" t="s">
        <v>387</v>
      </c>
      <c r="C114" s="13">
        <v>831000000</v>
      </c>
      <c r="D114" s="13">
        <v>0</v>
      </c>
      <c r="E114" s="13">
        <v>30000000</v>
      </c>
      <c r="F114" s="13">
        <v>0</v>
      </c>
      <c r="G114" s="13">
        <v>861000000</v>
      </c>
      <c r="H114" s="13">
        <v>832843804</v>
      </c>
      <c r="I114" s="13">
        <v>832843804</v>
      </c>
      <c r="J114" s="13">
        <v>832843804</v>
      </c>
      <c r="K114" s="13">
        <v>832843804</v>
      </c>
      <c r="L114" s="13">
        <v>28156196</v>
      </c>
    </row>
    <row r="115" spans="1:12" ht="15" hidden="1">
      <c r="A115" s="239" t="s">
        <v>418</v>
      </c>
      <c r="B115" s="240" t="s">
        <v>284</v>
      </c>
      <c r="C115" s="13">
        <v>831000000</v>
      </c>
      <c r="D115" s="13">
        <v>0</v>
      </c>
      <c r="E115" s="13">
        <v>30000000</v>
      </c>
      <c r="F115" s="13">
        <v>0</v>
      </c>
      <c r="G115" s="13">
        <v>861000000</v>
      </c>
      <c r="H115" s="13">
        <v>832843804</v>
      </c>
      <c r="I115" s="13">
        <v>832843804</v>
      </c>
      <c r="J115" s="13">
        <v>832843804</v>
      </c>
      <c r="K115" s="13">
        <v>832843804</v>
      </c>
      <c r="L115" s="13">
        <v>28156196</v>
      </c>
    </row>
    <row r="116" spans="1:12" ht="15" hidden="1">
      <c r="A116" s="239" t="s">
        <v>419</v>
      </c>
      <c r="B116" s="240" t="s">
        <v>420</v>
      </c>
      <c r="C116" s="13">
        <v>460000000</v>
      </c>
      <c r="D116" s="13">
        <v>0</v>
      </c>
      <c r="E116" s="13">
        <v>0</v>
      </c>
      <c r="F116" s="13">
        <v>0</v>
      </c>
      <c r="G116" s="13">
        <v>460000000</v>
      </c>
      <c r="H116" s="13">
        <v>431877908</v>
      </c>
      <c r="I116" s="13">
        <v>431877908</v>
      </c>
      <c r="J116" s="13">
        <v>431877908</v>
      </c>
      <c r="K116" s="13">
        <v>431877908</v>
      </c>
      <c r="L116" s="13">
        <v>28122092</v>
      </c>
    </row>
    <row r="117" spans="1:12" ht="15" hidden="1">
      <c r="A117" s="239" t="s">
        <v>421</v>
      </c>
      <c r="B117" s="240" t="s">
        <v>286</v>
      </c>
      <c r="C117" s="13">
        <v>371000000</v>
      </c>
      <c r="D117" s="13">
        <v>0</v>
      </c>
      <c r="E117" s="13">
        <v>30000000</v>
      </c>
      <c r="F117" s="13">
        <v>0</v>
      </c>
      <c r="G117" s="13">
        <v>401000000</v>
      </c>
      <c r="H117" s="13">
        <v>400965896</v>
      </c>
      <c r="I117" s="13">
        <v>400965896</v>
      </c>
      <c r="J117" s="13">
        <v>400965896</v>
      </c>
      <c r="K117" s="13">
        <v>400965896</v>
      </c>
      <c r="L117" s="13">
        <v>34104</v>
      </c>
    </row>
    <row r="118" spans="1:12" ht="15" hidden="1">
      <c r="A118" s="239" t="s">
        <v>422</v>
      </c>
      <c r="B118" s="240" t="s">
        <v>423</v>
      </c>
      <c r="C118" s="13">
        <v>2089000000</v>
      </c>
      <c r="D118" s="13">
        <v>0</v>
      </c>
      <c r="E118" s="13">
        <v>0</v>
      </c>
      <c r="F118" s="13">
        <v>0</v>
      </c>
      <c r="G118" s="13">
        <v>2089000000</v>
      </c>
      <c r="H118" s="13">
        <v>675880620</v>
      </c>
      <c r="I118" s="13">
        <v>675880620</v>
      </c>
      <c r="J118" s="13">
        <v>675880620</v>
      </c>
      <c r="K118" s="13">
        <v>675880620</v>
      </c>
      <c r="L118" s="13">
        <v>1413119380</v>
      </c>
    </row>
    <row r="119" spans="1:12" ht="15" hidden="1">
      <c r="A119" s="239" t="s">
        <v>424</v>
      </c>
      <c r="B119" s="240" t="s">
        <v>425</v>
      </c>
      <c r="C119" s="13">
        <v>116000000</v>
      </c>
      <c r="D119" s="13">
        <v>0</v>
      </c>
      <c r="E119" s="13">
        <v>0</v>
      </c>
      <c r="F119" s="13">
        <v>0</v>
      </c>
      <c r="G119" s="13">
        <v>116000000</v>
      </c>
      <c r="H119" s="13">
        <v>37595000</v>
      </c>
      <c r="I119" s="13">
        <v>37595000</v>
      </c>
      <c r="J119" s="13">
        <v>37595000</v>
      </c>
      <c r="K119" s="13">
        <v>37595000</v>
      </c>
      <c r="L119" s="13">
        <v>78405000</v>
      </c>
    </row>
    <row r="120" spans="1:12" ht="15" hidden="1">
      <c r="A120" s="239" t="s">
        <v>426</v>
      </c>
      <c r="B120" s="240" t="s">
        <v>284</v>
      </c>
      <c r="C120" s="13">
        <v>116000000</v>
      </c>
      <c r="D120" s="13">
        <v>0</v>
      </c>
      <c r="E120" s="13">
        <v>0</v>
      </c>
      <c r="F120" s="13">
        <v>0</v>
      </c>
      <c r="G120" s="13">
        <v>116000000</v>
      </c>
      <c r="H120" s="13">
        <v>37595000</v>
      </c>
      <c r="I120" s="13">
        <v>37595000</v>
      </c>
      <c r="J120" s="13">
        <v>37595000</v>
      </c>
      <c r="K120" s="13">
        <v>37595000</v>
      </c>
      <c r="L120" s="13">
        <v>78405000</v>
      </c>
    </row>
    <row r="121" spans="1:12" ht="28.5" hidden="1">
      <c r="A121" s="239" t="s">
        <v>427</v>
      </c>
      <c r="B121" s="240" t="s">
        <v>428</v>
      </c>
      <c r="C121" s="13">
        <v>43000000</v>
      </c>
      <c r="D121" s="13">
        <v>0</v>
      </c>
      <c r="E121" s="13">
        <v>0</v>
      </c>
      <c r="F121" s="13">
        <v>0</v>
      </c>
      <c r="G121" s="13">
        <v>43000000</v>
      </c>
      <c r="H121" s="13">
        <v>14897200</v>
      </c>
      <c r="I121" s="13">
        <v>14897200</v>
      </c>
      <c r="J121" s="13">
        <v>14897200</v>
      </c>
      <c r="K121" s="13">
        <v>14897200</v>
      </c>
      <c r="L121" s="13">
        <v>28102800</v>
      </c>
    </row>
    <row r="122" spans="1:12" ht="15" hidden="1">
      <c r="A122" s="239" t="s">
        <v>429</v>
      </c>
      <c r="B122" s="240" t="s">
        <v>430</v>
      </c>
      <c r="C122" s="13">
        <v>66000000</v>
      </c>
      <c r="D122" s="13">
        <v>0</v>
      </c>
      <c r="E122" s="13">
        <v>0</v>
      </c>
      <c r="F122" s="13">
        <v>0</v>
      </c>
      <c r="G122" s="13">
        <v>66000000</v>
      </c>
      <c r="H122" s="13">
        <v>20142000</v>
      </c>
      <c r="I122" s="13">
        <v>20142000</v>
      </c>
      <c r="J122" s="13">
        <v>20142000</v>
      </c>
      <c r="K122" s="13">
        <v>20142000</v>
      </c>
      <c r="L122" s="13">
        <v>45858000</v>
      </c>
    </row>
    <row r="123" spans="1:12" ht="15" hidden="1">
      <c r="A123" s="239" t="s">
        <v>431</v>
      </c>
      <c r="B123" s="240" t="s">
        <v>432</v>
      </c>
      <c r="C123" s="13">
        <v>3000000</v>
      </c>
      <c r="D123" s="13">
        <v>0</v>
      </c>
      <c r="E123" s="13">
        <v>0</v>
      </c>
      <c r="F123" s="13">
        <v>0</v>
      </c>
      <c r="G123" s="13">
        <v>3000000</v>
      </c>
      <c r="H123" s="13">
        <v>916900</v>
      </c>
      <c r="I123" s="13">
        <v>916900</v>
      </c>
      <c r="J123" s="13">
        <v>916900</v>
      </c>
      <c r="K123" s="13">
        <v>916900</v>
      </c>
      <c r="L123" s="13">
        <v>2083100</v>
      </c>
    </row>
    <row r="124" spans="1:12" ht="15" hidden="1">
      <c r="A124" s="239" t="s">
        <v>433</v>
      </c>
      <c r="B124" s="240" t="s">
        <v>434</v>
      </c>
      <c r="C124" s="13">
        <v>4000000</v>
      </c>
      <c r="D124" s="13">
        <v>0</v>
      </c>
      <c r="E124" s="13">
        <v>0</v>
      </c>
      <c r="F124" s="13">
        <v>0</v>
      </c>
      <c r="G124" s="13">
        <v>4000000</v>
      </c>
      <c r="H124" s="13">
        <v>1638900</v>
      </c>
      <c r="I124" s="13">
        <v>1638900</v>
      </c>
      <c r="J124" s="13">
        <v>1638900</v>
      </c>
      <c r="K124" s="13">
        <v>1638900</v>
      </c>
      <c r="L124" s="13">
        <v>2361100</v>
      </c>
    </row>
    <row r="125" spans="1:12" ht="15" hidden="1">
      <c r="A125" s="239" t="s">
        <v>435</v>
      </c>
      <c r="B125" s="240" t="s">
        <v>436</v>
      </c>
      <c r="C125" s="13">
        <v>696000000</v>
      </c>
      <c r="D125" s="13">
        <v>0</v>
      </c>
      <c r="E125" s="13">
        <v>0</v>
      </c>
      <c r="F125" s="13">
        <v>0</v>
      </c>
      <c r="G125" s="13">
        <v>696000000</v>
      </c>
      <c r="H125" s="13">
        <v>225251180</v>
      </c>
      <c r="I125" s="13">
        <v>225251180</v>
      </c>
      <c r="J125" s="13">
        <v>225251180</v>
      </c>
      <c r="K125" s="13">
        <v>225251180</v>
      </c>
      <c r="L125" s="13">
        <v>470748820</v>
      </c>
    </row>
    <row r="126" spans="1:12" ht="15" hidden="1">
      <c r="A126" s="239" t="s">
        <v>437</v>
      </c>
      <c r="B126" s="240" t="s">
        <v>284</v>
      </c>
      <c r="C126" s="13">
        <v>696000000</v>
      </c>
      <c r="D126" s="13">
        <v>0</v>
      </c>
      <c r="E126" s="13">
        <v>0</v>
      </c>
      <c r="F126" s="13">
        <v>0</v>
      </c>
      <c r="G126" s="13">
        <v>696000000</v>
      </c>
      <c r="H126" s="13">
        <v>225251180</v>
      </c>
      <c r="I126" s="13">
        <v>225251180</v>
      </c>
      <c r="J126" s="13">
        <v>225251180</v>
      </c>
      <c r="K126" s="13">
        <v>225251180</v>
      </c>
      <c r="L126" s="13">
        <v>470748820</v>
      </c>
    </row>
    <row r="127" spans="1:12" ht="28.5" hidden="1">
      <c r="A127" s="239" t="s">
        <v>438</v>
      </c>
      <c r="B127" s="240" t="s">
        <v>439</v>
      </c>
      <c r="C127" s="13">
        <v>256000000</v>
      </c>
      <c r="D127" s="13">
        <v>0</v>
      </c>
      <c r="E127" s="13">
        <v>0</v>
      </c>
      <c r="F127" s="13">
        <v>0</v>
      </c>
      <c r="G127" s="13">
        <v>256000000</v>
      </c>
      <c r="H127" s="13">
        <v>89255480</v>
      </c>
      <c r="I127" s="13">
        <v>89255480</v>
      </c>
      <c r="J127" s="13">
        <v>89255480</v>
      </c>
      <c r="K127" s="13">
        <v>89255480</v>
      </c>
      <c r="L127" s="13">
        <v>166744520</v>
      </c>
    </row>
    <row r="128" spans="1:12" ht="15" hidden="1">
      <c r="A128" s="239" t="s">
        <v>440</v>
      </c>
      <c r="B128" s="240" t="s">
        <v>441</v>
      </c>
      <c r="C128" s="13">
        <v>398000000</v>
      </c>
      <c r="D128" s="13">
        <v>0</v>
      </c>
      <c r="E128" s="13">
        <v>0</v>
      </c>
      <c r="F128" s="13">
        <v>0</v>
      </c>
      <c r="G128" s="13">
        <v>398000000</v>
      </c>
      <c r="H128" s="13">
        <v>120683200</v>
      </c>
      <c r="I128" s="13">
        <v>120683200</v>
      </c>
      <c r="J128" s="13">
        <v>120683200</v>
      </c>
      <c r="K128" s="13">
        <v>120683200</v>
      </c>
      <c r="L128" s="13">
        <v>277316800</v>
      </c>
    </row>
    <row r="129" spans="1:12" ht="15" hidden="1">
      <c r="A129" s="239" t="s">
        <v>442</v>
      </c>
      <c r="B129" s="240" t="s">
        <v>443</v>
      </c>
      <c r="C129" s="13">
        <v>15000000</v>
      </c>
      <c r="D129" s="13">
        <v>0</v>
      </c>
      <c r="E129" s="13">
        <v>0</v>
      </c>
      <c r="F129" s="13">
        <v>0</v>
      </c>
      <c r="G129" s="13">
        <v>15000000</v>
      </c>
      <c r="H129" s="13">
        <v>5493300</v>
      </c>
      <c r="I129" s="13">
        <v>5493300</v>
      </c>
      <c r="J129" s="13">
        <v>5493300</v>
      </c>
      <c r="K129" s="13">
        <v>5493300</v>
      </c>
      <c r="L129" s="13">
        <v>9506700</v>
      </c>
    </row>
    <row r="130" spans="1:12" ht="15" hidden="1">
      <c r="A130" s="239" t="s">
        <v>444</v>
      </c>
      <c r="B130" s="240" t="s">
        <v>445</v>
      </c>
      <c r="C130" s="13">
        <v>27000000</v>
      </c>
      <c r="D130" s="13">
        <v>0</v>
      </c>
      <c r="E130" s="13">
        <v>0</v>
      </c>
      <c r="F130" s="13">
        <v>0</v>
      </c>
      <c r="G130" s="13">
        <v>27000000</v>
      </c>
      <c r="H130" s="13">
        <v>9819200</v>
      </c>
      <c r="I130" s="13">
        <v>9819200</v>
      </c>
      <c r="J130" s="13">
        <v>9819200</v>
      </c>
      <c r="K130" s="13">
        <v>9819200</v>
      </c>
      <c r="L130" s="13">
        <v>17180800</v>
      </c>
    </row>
    <row r="131" spans="1:12" ht="15" hidden="1">
      <c r="A131" s="239" t="s">
        <v>446</v>
      </c>
      <c r="B131" s="240" t="s">
        <v>447</v>
      </c>
      <c r="C131" s="13">
        <v>116000000</v>
      </c>
      <c r="D131" s="13">
        <v>0</v>
      </c>
      <c r="E131" s="13">
        <v>0</v>
      </c>
      <c r="F131" s="13">
        <v>0</v>
      </c>
      <c r="G131" s="13">
        <v>116000000</v>
      </c>
      <c r="H131" s="13">
        <v>37595000</v>
      </c>
      <c r="I131" s="13">
        <v>37595000</v>
      </c>
      <c r="J131" s="13">
        <v>37595000</v>
      </c>
      <c r="K131" s="13">
        <v>37595000</v>
      </c>
      <c r="L131" s="13">
        <v>78405000</v>
      </c>
    </row>
    <row r="132" spans="1:12" ht="15" hidden="1">
      <c r="A132" s="239" t="s">
        <v>448</v>
      </c>
      <c r="B132" s="240" t="s">
        <v>284</v>
      </c>
      <c r="C132" s="13">
        <v>116000000</v>
      </c>
      <c r="D132" s="13">
        <v>0</v>
      </c>
      <c r="E132" s="13">
        <v>0</v>
      </c>
      <c r="F132" s="13">
        <v>0</v>
      </c>
      <c r="G132" s="13">
        <v>116000000</v>
      </c>
      <c r="H132" s="13">
        <v>37595000</v>
      </c>
      <c r="I132" s="13">
        <v>37595000</v>
      </c>
      <c r="J132" s="13">
        <v>37595000</v>
      </c>
      <c r="K132" s="13">
        <v>37595000</v>
      </c>
      <c r="L132" s="13">
        <v>78405000</v>
      </c>
    </row>
    <row r="133" spans="1:12" ht="28.5" hidden="1">
      <c r="A133" s="239" t="s">
        <v>449</v>
      </c>
      <c r="B133" s="240" t="s">
        <v>450</v>
      </c>
      <c r="C133" s="13">
        <v>43000000</v>
      </c>
      <c r="D133" s="13">
        <v>0</v>
      </c>
      <c r="E133" s="13">
        <v>0</v>
      </c>
      <c r="F133" s="13">
        <v>0</v>
      </c>
      <c r="G133" s="13">
        <v>43000000</v>
      </c>
      <c r="H133" s="13">
        <v>14897200</v>
      </c>
      <c r="I133" s="13">
        <v>14897200</v>
      </c>
      <c r="J133" s="13">
        <v>14897200</v>
      </c>
      <c r="K133" s="13">
        <v>14897200</v>
      </c>
      <c r="L133" s="13">
        <v>28102800</v>
      </c>
    </row>
    <row r="134" spans="1:12" ht="15" hidden="1">
      <c r="A134" s="239" t="s">
        <v>451</v>
      </c>
      <c r="B134" s="240" t="s">
        <v>452</v>
      </c>
      <c r="C134" s="13">
        <v>66000000</v>
      </c>
      <c r="D134" s="13">
        <v>0</v>
      </c>
      <c r="E134" s="13">
        <v>0</v>
      </c>
      <c r="F134" s="13">
        <v>0</v>
      </c>
      <c r="G134" s="13">
        <v>66000000</v>
      </c>
      <c r="H134" s="13">
        <v>20142000</v>
      </c>
      <c r="I134" s="13">
        <v>20142000</v>
      </c>
      <c r="J134" s="13">
        <v>20142000</v>
      </c>
      <c r="K134" s="13">
        <v>20142000</v>
      </c>
      <c r="L134" s="13">
        <v>45858000</v>
      </c>
    </row>
    <row r="135" spans="1:12" ht="15" hidden="1">
      <c r="A135" s="239" t="s">
        <v>453</v>
      </c>
      <c r="B135" s="240" t="s">
        <v>454</v>
      </c>
      <c r="C135" s="13">
        <v>3000000</v>
      </c>
      <c r="D135" s="13">
        <v>0</v>
      </c>
      <c r="E135" s="13">
        <v>0</v>
      </c>
      <c r="F135" s="13">
        <v>0</v>
      </c>
      <c r="G135" s="13">
        <v>3000000</v>
      </c>
      <c r="H135" s="13">
        <v>916900</v>
      </c>
      <c r="I135" s="13">
        <v>916900</v>
      </c>
      <c r="J135" s="13">
        <v>916900</v>
      </c>
      <c r="K135" s="13">
        <v>916900</v>
      </c>
      <c r="L135" s="13">
        <v>2083100</v>
      </c>
    </row>
    <row r="136" spans="1:12" ht="15" hidden="1">
      <c r="A136" s="239" t="s">
        <v>455</v>
      </c>
      <c r="B136" s="240" t="s">
        <v>456</v>
      </c>
      <c r="C136" s="13">
        <v>4000000</v>
      </c>
      <c r="D136" s="13">
        <v>0</v>
      </c>
      <c r="E136" s="13">
        <v>0</v>
      </c>
      <c r="F136" s="13">
        <v>0</v>
      </c>
      <c r="G136" s="13">
        <v>4000000</v>
      </c>
      <c r="H136" s="13">
        <v>1638900</v>
      </c>
      <c r="I136" s="13">
        <v>1638900</v>
      </c>
      <c r="J136" s="13">
        <v>1638900</v>
      </c>
      <c r="K136" s="13">
        <v>1638900</v>
      </c>
      <c r="L136" s="13">
        <v>2361100</v>
      </c>
    </row>
    <row r="137" spans="1:12" ht="15" hidden="1">
      <c r="A137" s="239" t="s">
        <v>457</v>
      </c>
      <c r="B137" s="240" t="s">
        <v>458</v>
      </c>
      <c r="C137" s="13">
        <v>930000000</v>
      </c>
      <c r="D137" s="13">
        <v>0</v>
      </c>
      <c r="E137" s="13">
        <v>0</v>
      </c>
      <c r="F137" s="13">
        <v>0</v>
      </c>
      <c r="G137" s="13">
        <v>930000000</v>
      </c>
      <c r="H137" s="13">
        <v>300320300</v>
      </c>
      <c r="I137" s="13">
        <v>300320300</v>
      </c>
      <c r="J137" s="13">
        <v>300320300</v>
      </c>
      <c r="K137" s="13">
        <v>300320300</v>
      </c>
      <c r="L137" s="13">
        <v>629679700</v>
      </c>
    </row>
    <row r="138" spans="1:12" ht="15" hidden="1">
      <c r="A138" s="239" t="s">
        <v>459</v>
      </c>
      <c r="B138" s="240" t="s">
        <v>284</v>
      </c>
      <c r="C138" s="13">
        <v>930000000</v>
      </c>
      <c r="D138" s="13">
        <v>0</v>
      </c>
      <c r="E138" s="13">
        <v>0</v>
      </c>
      <c r="F138" s="13">
        <v>0</v>
      </c>
      <c r="G138" s="13">
        <v>930000000</v>
      </c>
      <c r="H138" s="13">
        <v>300320300</v>
      </c>
      <c r="I138" s="13">
        <v>300320300</v>
      </c>
      <c r="J138" s="13">
        <v>300320300</v>
      </c>
      <c r="K138" s="13">
        <v>300320300</v>
      </c>
      <c r="L138" s="13">
        <v>629679700</v>
      </c>
    </row>
    <row r="139" spans="1:12" ht="28.5" hidden="1">
      <c r="A139" s="239" t="s">
        <v>460</v>
      </c>
      <c r="B139" s="240" t="s">
        <v>461</v>
      </c>
      <c r="C139" s="13">
        <v>342000000</v>
      </c>
      <c r="D139" s="13">
        <v>0</v>
      </c>
      <c r="E139" s="13">
        <v>0</v>
      </c>
      <c r="F139" s="13">
        <v>0</v>
      </c>
      <c r="G139" s="13">
        <v>342000000</v>
      </c>
      <c r="H139" s="13">
        <v>118964500</v>
      </c>
      <c r="I139" s="13">
        <v>118964500</v>
      </c>
      <c r="J139" s="13">
        <v>118964500</v>
      </c>
      <c r="K139" s="13">
        <v>118964500</v>
      </c>
      <c r="L139" s="13">
        <v>223035500</v>
      </c>
    </row>
    <row r="140" spans="1:12" ht="28.5" hidden="1">
      <c r="A140" s="239" t="s">
        <v>462</v>
      </c>
      <c r="B140" s="240" t="s">
        <v>463</v>
      </c>
      <c r="C140" s="13">
        <v>532000000</v>
      </c>
      <c r="D140" s="13">
        <v>0</v>
      </c>
      <c r="E140" s="13">
        <v>0</v>
      </c>
      <c r="F140" s="13">
        <v>0</v>
      </c>
      <c r="G140" s="13">
        <v>532000000</v>
      </c>
      <c r="H140" s="13">
        <v>160667100</v>
      </c>
      <c r="I140" s="13">
        <v>160667100</v>
      </c>
      <c r="J140" s="13">
        <v>160667100</v>
      </c>
      <c r="K140" s="13">
        <v>160667100</v>
      </c>
      <c r="L140" s="13">
        <v>371332900</v>
      </c>
    </row>
    <row r="141" spans="1:12" ht="15" hidden="1">
      <c r="A141" s="239" t="s">
        <v>464</v>
      </c>
      <c r="B141" s="240" t="s">
        <v>465</v>
      </c>
      <c r="C141" s="13">
        <v>20000000</v>
      </c>
      <c r="D141" s="13">
        <v>0</v>
      </c>
      <c r="E141" s="13">
        <v>0</v>
      </c>
      <c r="F141" s="13">
        <v>0</v>
      </c>
      <c r="G141" s="13">
        <v>20000000</v>
      </c>
      <c r="H141" s="13">
        <v>7324500</v>
      </c>
      <c r="I141" s="13">
        <v>7324500</v>
      </c>
      <c r="J141" s="13">
        <v>7324500</v>
      </c>
      <c r="K141" s="13">
        <v>7324500</v>
      </c>
      <c r="L141" s="13">
        <v>12675500</v>
      </c>
    </row>
    <row r="142" spans="1:12" ht="28.5" hidden="1">
      <c r="A142" s="239" t="s">
        <v>466</v>
      </c>
      <c r="B142" s="240" t="s">
        <v>467</v>
      </c>
      <c r="C142" s="13">
        <v>36000000</v>
      </c>
      <c r="D142" s="13">
        <v>0</v>
      </c>
      <c r="E142" s="13">
        <v>0</v>
      </c>
      <c r="F142" s="13">
        <v>0</v>
      </c>
      <c r="G142" s="13">
        <v>36000000</v>
      </c>
      <c r="H142" s="13">
        <v>13364200</v>
      </c>
      <c r="I142" s="13">
        <v>13364200</v>
      </c>
      <c r="J142" s="13">
        <v>13364200</v>
      </c>
      <c r="K142" s="13">
        <v>13364200</v>
      </c>
      <c r="L142" s="13">
        <v>22635800</v>
      </c>
    </row>
    <row r="143" spans="1:12" ht="15" hidden="1">
      <c r="A143" s="239" t="s">
        <v>468</v>
      </c>
      <c r="B143" s="240" t="s">
        <v>469</v>
      </c>
      <c r="C143" s="13">
        <v>231000000</v>
      </c>
      <c r="D143" s="13">
        <v>0</v>
      </c>
      <c r="E143" s="13">
        <v>0</v>
      </c>
      <c r="F143" s="13">
        <v>0</v>
      </c>
      <c r="G143" s="13">
        <v>231000000</v>
      </c>
      <c r="H143" s="13">
        <v>75119140</v>
      </c>
      <c r="I143" s="13">
        <v>75119140</v>
      </c>
      <c r="J143" s="13">
        <v>75119140</v>
      </c>
      <c r="K143" s="13">
        <v>75119140</v>
      </c>
      <c r="L143" s="13">
        <v>155880860</v>
      </c>
    </row>
    <row r="144" spans="1:12" ht="15" hidden="1">
      <c r="A144" s="239" t="s">
        <v>470</v>
      </c>
      <c r="B144" s="240" t="s">
        <v>284</v>
      </c>
      <c r="C144" s="13">
        <v>231000000</v>
      </c>
      <c r="D144" s="13">
        <v>0</v>
      </c>
      <c r="E144" s="13">
        <v>0</v>
      </c>
      <c r="F144" s="13">
        <v>0</v>
      </c>
      <c r="G144" s="13">
        <v>231000000</v>
      </c>
      <c r="H144" s="13">
        <v>75119140</v>
      </c>
      <c r="I144" s="13">
        <v>75119140</v>
      </c>
      <c r="J144" s="13">
        <v>75119140</v>
      </c>
      <c r="K144" s="13">
        <v>75119140</v>
      </c>
      <c r="L144" s="13">
        <v>155880860</v>
      </c>
    </row>
    <row r="145" spans="1:12" ht="28.5" hidden="1">
      <c r="A145" s="239" t="s">
        <v>471</v>
      </c>
      <c r="B145" s="240" t="s">
        <v>472</v>
      </c>
      <c r="C145" s="13">
        <v>85000000</v>
      </c>
      <c r="D145" s="13">
        <v>0</v>
      </c>
      <c r="E145" s="13">
        <v>0</v>
      </c>
      <c r="F145" s="13">
        <v>0</v>
      </c>
      <c r="G145" s="13">
        <v>85000000</v>
      </c>
      <c r="H145" s="13">
        <v>29766140</v>
      </c>
      <c r="I145" s="13">
        <v>29766140</v>
      </c>
      <c r="J145" s="13">
        <v>29766140</v>
      </c>
      <c r="K145" s="13">
        <v>29766140</v>
      </c>
      <c r="L145" s="13">
        <v>55233860</v>
      </c>
    </row>
    <row r="146" spans="1:12" ht="28.5" hidden="1">
      <c r="A146" s="239" t="s">
        <v>473</v>
      </c>
      <c r="B146" s="240" t="s">
        <v>474</v>
      </c>
      <c r="C146" s="13">
        <v>132000000</v>
      </c>
      <c r="D146" s="13">
        <v>0</v>
      </c>
      <c r="E146" s="13">
        <v>0</v>
      </c>
      <c r="F146" s="13">
        <v>0</v>
      </c>
      <c r="G146" s="13">
        <v>132000000</v>
      </c>
      <c r="H146" s="13">
        <v>40250600</v>
      </c>
      <c r="I146" s="13">
        <v>40250600</v>
      </c>
      <c r="J146" s="13">
        <v>40250600</v>
      </c>
      <c r="K146" s="13">
        <v>40250600</v>
      </c>
      <c r="L146" s="13">
        <v>91749400</v>
      </c>
    </row>
    <row r="147" spans="1:12" ht="28.5" hidden="1">
      <c r="A147" s="239" t="s">
        <v>475</v>
      </c>
      <c r="B147" s="240" t="s">
        <v>476</v>
      </c>
      <c r="C147" s="13">
        <v>5000000</v>
      </c>
      <c r="D147" s="13">
        <v>0</v>
      </c>
      <c r="E147" s="13">
        <v>0</v>
      </c>
      <c r="F147" s="13">
        <v>0</v>
      </c>
      <c r="G147" s="13">
        <v>5000000</v>
      </c>
      <c r="H147" s="13">
        <v>1830500</v>
      </c>
      <c r="I147" s="13">
        <v>1830500</v>
      </c>
      <c r="J147" s="13">
        <v>1830500</v>
      </c>
      <c r="K147" s="13">
        <v>1830500</v>
      </c>
      <c r="L147" s="13">
        <v>3169500</v>
      </c>
    </row>
    <row r="148" spans="1:12" ht="28.5" hidden="1">
      <c r="A148" s="239" t="s">
        <v>477</v>
      </c>
      <c r="B148" s="240" t="s">
        <v>478</v>
      </c>
      <c r="C148" s="13">
        <v>9000000</v>
      </c>
      <c r="D148" s="13">
        <v>0</v>
      </c>
      <c r="E148" s="13">
        <v>0</v>
      </c>
      <c r="F148" s="13">
        <v>0</v>
      </c>
      <c r="G148" s="13">
        <v>9000000</v>
      </c>
      <c r="H148" s="13">
        <v>3271900</v>
      </c>
      <c r="I148" s="13">
        <v>3271900</v>
      </c>
      <c r="J148" s="13">
        <v>3271900</v>
      </c>
      <c r="K148" s="13">
        <v>3271900</v>
      </c>
      <c r="L148" s="13">
        <v>5728100</v>
      </c>
    </row>
    <row r="149" spans="1:12" ht="15" hidden="1">
      <c r="A149" s="239" t="s">
        <v>479</v>
      </c>
      <c r="B149" s="240" t="s">
        <v>480</v>
      </c>
      <c r="C149" s="13">
        <v>8251257000</v>
      </c>
      <c r="D149" s="13">
        <v>0</v>
      </c>
      <c r="E149" s="13">
        <v>685838351</v>
      </c>
      <c r="F149" s="13">
        <v>197838351</v>
      </c>
      <c r="G149" s="13">
        <v>8739257000</v>
      </c>
      <c r="H149" s="13">
        <v>7936297975</v>
      </c>
      <c r="I149" s="13">
        <v>7064887422</v>
      </c>
      <c r="J149" s="13">
        <v>3291144436</v>
      </c>
      <c r="K149" s="13">
        <v>2870957466</v>
      </c>
      <c r="L149" s="13">
        <v>802959025</v>
      </c>
    </row>
    <row r="150" spans="1:12" ht="15" hidden="1">
      <c r="A150" s="239" t="s">
        <v>481</v>
      </c>
      <c r="B150" s="240" t="s">
        <v>482</v>
      </c>
      <c r="C150" s="13">
        <v>589001000</v>
      </c>
      <c r="D150" s="13">
        <v>0</v>
      </c>
      <c r="E150" s="13">
        <v>0</v>
      </c>
      <c r="F150" s="13">
        <v>162644774</v>
      </c>
      <c r="G150" s="13">
        <v>426356226</v>
      </c>
      <c r="H150" s="13">
        <v>425712000</v>
      </c>
      <c r="I150" s="13">
        <v>54780100</v>
      </c>
      <c r="J150" s="13">
        <v>27372100</v>
      </c>
      <c r="K150" s="13">
        <v>27372100</v>
      </c>
      <c r="L150" s="13">
        <v>644226</v>
      </c>
    </row>
    <row r="151" spans="1:12" ht="15" hidden="1">
      <c r="A151" s="239" t="s">
        <v>483</v>
      </c>
      <c r="B151" s="240" t="s">
        <v>484</v>
      </c>
      <c r="C151" s="13">
        <v>143742000</v>
      </c>
      <c r="D151" s="13">
        <v>0</v>
      </c>
      <c r="E151" s="13">
        <v>0</v>
      </c>
      <c r="F151" s="13">
        <v>0</v>
      </c>
      <c r="G151" s="13">
        <v>143742000</v>
      </c>
      <c r="H151" s="13">
        <v>143712000</v>
      </c>
      <c r="I151" s="13">
        <v>29564000</v>
      </c>
      <c r="J151" s="13">
        <v>2156000</v>
      </c>
      <c r="K151" s="13">
        <v>2156000</v>
      </c>
      <c r="L151" s="13">
        <v>30000</v>
      </c>
    </row>
    <row r="152" spans="1:12" ht="15" hidden="1">
      <c r="A152" s="239" t="s">
        <v>485</v>
      </c>
      <c r="B152" s="240" t="s">
        <v>484</v>
      </c>
      <c r="C152" s="13">
        <v>143742000</v>
      </c>
      <c r="D152" s="13">
        <v>0</v>
      </c>
      <c r="E152" s="13">
        <v>0</v>
      </c>
      <c r="F152" s="13">
        <v>0</v>
      </c>
      <c r="G152" s="13">
        <v>143742000</v>
      </c>
      <c r="H152" s="13">
        <v>143712000</v>
      </c>
      <c r="I152" s="13">
        <v>29564000</v>
      </c>
      <c r="J152" s="13">
        <v>2156000</v>
      </c>
      <c r="K152" s="13">
        <v>2156000</v>
      </c>
      <c r="L152" s="13">
        <v>30000</v>
      </c>
    </row>
    <row r="153" spans="1:12" ht="15" hidden="1">
      <c r="A153" s="239" t="s">
        <v>486</v>
      </c>
      <c r="B153" s="240" t="s">
        <v>487</v>
      </c>
      <c r="C153" s="13">
        <v>445259000</v>
      </c>
      <c r="D153" s="13">
        <v>0</v>
      </c>
      <c r="E153" s="13">
        <v>0</v>
      </c>
      <c r="F153" s="13">
        <v>162644774</v>
      </c>
      <c r="G153" s="13">
        <v>282614226</v>
      </c>
      <c r="H153" s="13">
        <v>282000000</v>
      </c>
      <c r="I153" s="13">
        <v>25216100</v>
      </c>
      <c r="J153" s="13">
        <v>25216100</v>
      </c>
      <c r="K153" s="13">
        <v>25216100</v>
      </c>
      <c r="L153" s="13">
        <v>614226</v>
      </c>
    </row>
    <row r="154" spans="1:12" ht="15" hidden="1">
      <c r="A154" s="239" t="s">
        <v>488</v>
      </c>
      <c r="B154" s="240" t="s">
        <v>489</v>
      </c>
      <c r="C154" s="13">
        <v>7320180000</v>
      </c>
      <c r="D154" s="13">
        <v>0</v>
      </c>
      <c r="E154" s="13">
        <v>677644774</v>
      </c>
      <c r="F154" s="13">
        <v>27000000</v>
      </c>
      <c r="G154" s="13">
        <v>7970824774</v>
      </c>
      <c r="H154" s="13">
        <v>7287368809</v>
      </c>
      <c r="I154" s="13">
        <v>6877955911</v>
      </c>
      <c r="J154" s="13">
        <v>3189286184</v>
      </c>
      <c r="K154" s="13">
        <v>2769099214</v>
      </c>
      <c r="L154" s="13">
        <v>683455965</v>
      </c>
    </row>
    <row r="155" spans="1:12" ht="15" hidden="1">
      <c r="A155" s="239" t="s">
        <v>490</v>
      </c>
      <c r="B155" s="240" t="s">
        <v>491</v>
      </c>
      <c r="C155" s="13">
        <v>47554000</v>
      </c>
      <c r="D155" s="13">
        <v>0</v>
      </c>
      <c r="E155" s="13">
        <v>0</v>
      </c>
      <c r="F155" s="13">
        <v>0</v>
      </c>
      <c r="G155" s="13">
        <v>47554000</v>
      </c>
      <c r="H155" s="13">
        <v>47554000</v>
      </c>
      <c r="I155" s="13">
        <v>7000000</v>
      </c>
      <c r="J155" s="13">
        <v>0</v>
      </c>
      <c r="K155" s="13">
        <v>0</v>
      </c>
      <c r="L155" s="13">
        <v>0</v>
      </c>
    </row>
    <row r="156" spans="1:12" ht="15" hidden="1">
      <c r="A156" s="239" t="s">
        <v>492</v>
      </c>
      <c r="B156" s="240" t="s">
        <v>493</v>
      </c>
      <c r="C156" s="13">
        <v>1237314000</v>
      </c>
      <c r="D156" s="13">
        <v>0</v>
      </c>
      <c r="E156" s="13">
        <v>0</v>
      </c>
      <c r="F156" s="13">
        <v>0</v>
      </c>
      <c r="G156" s="13">
        <v>1237314000</v>
      </c>
      <c r="H156" s="13">
        <v>1237314000</v>
      </c>
      <c r="I156" s="13">
        <v>1088880418</v>
      </c>
      <c r="J156" s="13">
        <v>8406900</v>
      </c>
      <c r="K156" s="13">
        <v>8406900</v>
      </c>
      <c r="L156" s="13">
        <v>0</v>
      </c>
    </row>
    <row r="157" spans="1:12" ht="28.5" hidden="1">
      <c r="A157" s="239" t="s">
        <v>494</v>
      </c>
      <c r="B157" s="240" t="s">
        <v>495</v>
      </c>
      <c r="C157" s="13">
        <v>716177000</v>
      </c>
      <c r="D157" s="13">
        <v>0</v>
      </c>
      <c r="E157" s="13">
        <v>0</v>
      </c>
      <c r="F157" s="13">
        <v>0</v>
      </c>
      <c r="G157" s="13">
        <v>716177000</v>
      </c>
      <c r="H157" s="13">
        <v>716177000</v>
      </c>
      <c r="I157" s="13">
        <v>580937715</v>
      </c>
      <c r="J157" s="13">
        <v>0</v>
      </c>
      <c r="K157" s="13">
        <v>0</v>
      </c>
      <c r="L157" s="13">
        <v>0</v>
      </c>
    </row>
    <row r="158" spans="1:12" ht="15" hidden="1">
      <c r="A158" s="239" t="s">
        <v>496</v>
      </c>
      <c r="B158" s="240" t="s">
        <v>497</v>
      </c>
      <c r="C158" s="13">
        <v>444954000</v>
      </c>
      <c r="D158" s="13">
        <v>0</v>
      </c>
      <c r="E158" s="13">
        <v>0</v>
      </c>
      <c r="F158" s="13">
        <v>0</v>
      </c>
      <c r="G158" s="13">
        <v>444954000</v>
      </c>
      <c r="H158" s="13">
        <v>444954000</v>
      </c>
      <c r="I158" s="13">
        <v>439687475</v>
      </c>
      <c r="J158" s="13">
        <v>0</v>
      </c>
      <c r="K158" s="13">
        <v>0</v>
      </c>
      <c r="L158" s="13">
        <v>0</v>
      </c>
    </row>
    <row r="159" spans="1:12" ht="15" hidden="1">
      <c r="A159" s="239" t="s">
        <v>498</v>
      </c>
      <c r="B159" s="240" t="s">
        <v>499</v>
      </c>
      <c r="C159" s="13">
        <v>3013000</v>
      </c>
      <c r="D159" s="13">
        <v>0</v>
      </c>
      <c r="E159" s="13">
        <v>0</v>
      </c>
      <c r="F159" s="13">
        <v>0</v>
      </c>
      <c r="G159" s="13">
        <v>3013000</v>
      </c>
      <c r="H159" s="13">
        <v>3013000</v>
      </c>
      <c r="I159" s="13">
        <v>1868000</v>
      </c>
      <c r="J159" s="13">
        <v>0</v>
      </c>
      <c r="K159" s="13">
        <v>0</v>
      </c>
      <c r="L159" s="13">
        <v>0</v>
      </c>
    </row>
    <row r="160" spans="1:12" ht="15" hidden="1">
      <c r="A160" s="239" t="s">
        <v>500</v>
      </c>
      <c r="B160" s="240" t="s">
        <v>501</v>
      </c>
      <c r="C160" s="13">
        <v>441941000</v>
      </c>
      <c r="D160" s="13">
        <v>0</v>
      </c>
      <c r="E160" s="13">
        <v>0</v>
      </c>
      <c r="F160" s="13">
        <v>0</v>
      </c>
      <c r="G160" s="13">
        <v>441941000</v>
      </c>
      <c r="H160" s="13">
        <v>441941000</v>
      </c>
      <c r="I160" s="13">
        <v>437819475</v>
      </c>
      <c r="J160" s="13">
        <v>0</v>
      </c>
      <c r="K160" s="13">
        <v>0</v>
      </c>
      <c r="L160" s="13">
        <v>0</v>
      </c>
    </row>
    <row r="161" spans="1:12" ht="15" hidden="1">
      <c r="A161" s="239" t="s">
        <v>502</v>
      </c>
      <c r="B161" s="240" t="s">
        <v>503</v>
      </c>
      <c r="C161" s="13">
        <v>76183000</v>
      </c>
      <c r="D161" s="13">
        <v>0</v>
      </c>
      <c r="E161" s="13">
        <v>0</v>
      </c>
      <c r="F161" s="13">
        <v>0</v>
      </c>
      <c r="G161" s="13">
        <v>76183000</v>
      </c>
      <c r="H161" s="13">
        <v>76183000</v>
      </c>
      <c r="I161" s="13">
        <v>68255228</v>
      </c>
      <c r="J161" s="13">
        <v>8406900</v>
      </c>
      <c r="K161" s="13">
        <v>8406900</v>
      </c>
      <c r="L161" s="13">
        <v>0</v>
      </c>
    </row>
    <row r="162" spans="1:12" ht="28.5" hidden="1">
      <c r="A162" s="239" t="s">
        <v>504</v>
      </c>
      <c r="B162" s="240" t="s">
        <v>505</v>
      </c>
      <c r="C162" s="13">
        <v>40397000</v>
      </c>
      <c r="D162" s="13">
        <v>0</v>
      </c>
      <c r="E162" s="13">
        <v>0</v>
      </c>
      <c r="F162" s="13">
        <v>0</v>
      </c>
      <c r="G162" s="13">
        <v>40397000</v>
      </c>
      <c r="H162" s="13">
        <v>3077073</v>
      </c>
      <c r="I162" s="13">
        <v>3077073</v>
      </c>
      <c r="J162" s="13">
        <v>3077073</v>
      </c>
      <c r="K162" s="13">
        <v>3077073</v>
      </c>
      <c r="L162" s="13">
        <v>37319927</v>
      </c>
    </row>
    <row r="163" spans="1:12" ht="15" hidden="1">
      <c r="A163" s="239" t="s">
        <v>506</v>
      </c>
      <c r="B163" s="240" t="s">
        <v>507</v>
      </c>
      <c r="C163" s="13">
        <v>221976000</v>
      </c>
      <c r="D163" s="13">
        <v>0</v>
      </c>
      <c r="E163" s="13">
        <v>15000000</v>
      </c>
      <c r="F163" s="13">
        <v>0</v>
      </c>
      <c r="G163" s="13">
        <v>236976000</v>
      </c>
      <c r="H163" s="13">
        <v>236824005</v>
      </c>
      <c r="I163" s="13">
        <v>236824005</v>
      </c>
      <c r="J163" s="13">
        <v>107647270</v>
      </c>
      <c r="K163" s="13">
        <v>107647270</v>
      </c>
      <c r="L163" s="13">
        <v>151995</v>
      </c>
    </row>
    <row r="164" spans="1:12" ht="15" hidden="1">
      <c r="A164" s="239" t="s">
        <v>508</v>
      </c>
      <c r="B164" s="240" t="s">
        <v>509</v>
      </c>
      <c r="C164" s="13">
        <v>3598397000</v>
      </c>
      <c r="D164" s="13">
        <v>0</v>
      </c>
      <c r="E164" s="13">
        <v>0</v>
      </c>
      <c r="F164" s="13">
        <v>0</v>
      </c>
      <c r="G164" s="13">
        <v>3598397000</v>
      </c>
      <c r="H164" s="13">
        <v>3201696221</v>
      </c>
      <c r="I164" s="13">
        <v>3201696221</v>
      </c>
      <c r="J164" s="13">
        <v>1960237934</v>
      </c>
      <c r="K164" s="13">
        <v>1698321853</v>
      </c>
      <c r="L164" s="13">
        <v>396700779</v>
      </c>
    </row>
    <row r="165" spans="1:12" ht="15" hidden="1">
      <c r="A165" s="239" t="s">
        <v>510</v>
      </c>
      <c r="B165" s="240" t="s">
        <v>511</v>
      </c>
      <c r="C165" s="13">
        <v>3259847000</v>
      </c>
      <c r="D165" s="13">
        <v>0</v>
      </c>
      <c r="E165" s="13">
        <v>0</v>
      </c>
      <c r="F165" s="13">
        <v>0</v>
      </c>
      <c r="G165" s="13">
        <v>3259847000</v>
      </c>
      <c r="H165" s="13">
        <v>3015642537</v>
      </c>
      <c r="I165" s="13">
        <v>3015642537</v>
      </c>
      <c r="J165" s="13">
        <v>1822701155</v>
      </c>
      <c r="K165" s="13">
        <v>1566157337</v>
      </c>
      <c r="L165" s="13">
        <v>244204463</v>
      </c>
    </row>
    <row r="166" spans="1:12" ht="28.5" hidden="1">
      <c r="A166" s="239" t="s">
        <v>512</v>
      </c>
      <c r="B166" s="240" t="s">
        <v>513</v>
      </c>
      <c r="C166" s="13">
        <v>479744000</v>
      </c>
      <c r="D166" s="13">
        <v>0</v>
      </c>
      <c r="E166" s="13">
        <v>0</v>
      </c>
      <c r="F166" s="13">
        <v>0</v>
      </c>
      <c r="G166" s="13">
        <v>479744000</v>
      </c>
      <c r="H166" s="13">
        <v>235539537</v>
      </c>
      <c r="I166" s="13">
        <v>235539537</v>
      </c>
      <c r="J166" s="13">
        <v>235539537</v>
      </c>
      <c r="K166" s="13">
        <v>235539537</v>
      </c>
      <c r="L166" s="13">
        <v>244204463</v>
      </c>
    </row>
    <row r="167" spans="1:12" ht="15" hidden="1">
      <c r="A167" s="239" t="s">
        <v>514</v>
      </c>
      <c r="B167" s="240" t="s">
        <v>515</v>
      </c>
      <c r="C167" s="13">
        <v>2780103000</v>
      </c>
      <c r="D167" s="13">
        <v>0</v>
      </c>
      <c r="E167" s="13">
        <v>0</v>
      </c>
      <c r="F167" s="13">
        <v>0</v>
      </c>
      <c r="G167" s="13">
        <v>2780103000</v>
      </c>
      <c r="H167" s="13">
        <v>2780103000</v>
      </c>
      <c r="I167" s="13">
        <v>2780103000</v>
      </c>
      <c r="J167" s="13">
        <v>1587161618</v>
      </c>
      <c r="K167" s="13">
        <v>1330617800</v>
      </c>
      <c r="L167" s="13">
        <v>0</v>
      </c>
    </row>
    <row r="168" spans="1:12" ht="15" hidden="1">
      <c r="A168" s="239" t="s">
        <v>516</v>
      </c>
      <c r="B168" s="240" t="s">
        <v>517</v>
      </c>
      <c r="C168" s="13">
        <v>276553000</v>
      </c>
      <c r="D168" s="13">
        <v>0</v>
      </c>
      <c r="E168" s="13">
        <v>0</v>
      </c>
      <c r="F168" s="13">
        <v>0</v>
      </c>
      <c r="G168" s="13">
        <v>276553000</v>
      </c>
      <c r="H168" s="13">
        <v>152093472</v>
      </c>
      <c r="I168" s="13">
        <v>152093472</v>
      </c>
      <c r="J168" s="13">
        <v>103576567</v>
      </c>
      <c r="K168" s="13">
        <v>98204304</v>
      </c>
      <c r="L168" s="13">
        <v>124459528</v>
      </c>
    </row>
    <row r="169" spans="1:12" ht="28.5" hidden="1">
      <c r="A169" s="239" t="s">
        <v>518</v>
      </c>
      <c r="B169" s="240" t="s">
        <v>519</v>
      </c>
      <c r="C169" s="13">
        <v>56147000</v>
      </c>
      <c r="D169" s="13">
        <v>0</v>
      </c>
      <c r="E169" s="13">
        <v>0</v>
      </c>
      <c r="F169" s="13">
        <v>0</v>
      </c>
      <c r="G169" s="13">
        <v>56147000</v>
      </c>
      <c r="H169" s="13">
        <v>33960212</v>
      </c>
      <c r="I169" s="13">
        <v>33960212</v>
      </c>
      <c r="J169" s="13">
        <v>33960212</v>
      </c>
      <c r="K169" s="13">
        <v>33960212</v>
      </c>
      <c r="L169" s="13">
        <v>22186788</v>
      </c>
    </row>
    <row r="170" spans="1:12" ht="15" hidden="1">
      <c r="A170" s="239" t="s">
        <v>520</v>
      </c>
      <c r="B170" s="240" t="s">
        <v>521</v>
      </c>
      <c r="C170" s="13">
        <v>5850000</v>
      </c>
      <c r="D170" s="13">
        <v>0</v>
      </c>
      <c r="E170" s="13">
        <v>0</v>
      </c>
      <c r="F170" s="13">
        <v>0</v>
      </c>
      <c r="G170" s="13">
        <v>5850000</v>
      </c>
      <c r="H170" s="13">
        <v>0</v>
      </c>
      <c r="I170" s="13">
        <v>0</v>
      </c>
      <c r="J170" s="13">
        <v>0</v>
      </c>
      <c r="K170" s="13">
        <v>0</v>
      </c>
      <c r="L170" s="13">
        <v>5850000</v>
      </c>
    </row>
    <row r="171" spans="1:12" ht="28.5" hidden="1">
      <c r="A171" s="239" t="s">
        <v>522</v>
      </c>
      <c r="B171" s="240" t="s">
        <v>523</v>
      </c>
      <c r="C171" s="13">
        <v>21200000</v>
      </c>
      <c r="D171" s="13">
        <v>0</v>
      </c>
      <c r="E171" s="13">
        <v>0</v>
      </c>
      <c r="F171" s="13">
        <v>0</v>
      </c>
      <c r="G171" s="13">
        <v>21200000</v>
      </c>
      <c r="H171" s="13">
        <v>0</v>
      </c>
      <c r="I171" s="13">
        <v>0</v>
      </c>
      <c r="J171" s="13">
        <v>0</v>
      </c>
      <c r="K171" s="13">
        <v>0</v>
      </c>
      <c r="L171" s="13">
        <v>21200000</v>
      </c>
    </row>
    <row r="172" spans="1:12" ht="15" hidden="1">
      <c r="A172" s="239" t="s">
        <v>524</v>
      </c>
      <c r="B172" s="240" t="s">
        <v>525</v>
      </c>
      <c r="C172" s="13">
        <v>121932000</v>
      </c>
      <c r="D172" s="13">
        <v>0</v>
      </c>
      <c r="E172" s="13">
        <v>0</v>
      </c>
      <c r="F172" s="13">
        <v>0</v>
      </c>
      <c r="G172" s="13">
        <v>121932000</v>
      </c>
      <c r="H172" s="13">
        <v>12180775</v>
      </c>
      <c r="I172" s="13">
        <v>10647233</v>
      </c>
      <c r="J172" s="13">
        <v>10647233</v>
      </c>
      <c r="K172" s="13">
        <v>10647233</v>
      </c>
      <c r="L172" s="13">
        <v>109751225</v>
      </c>
    </row>
    <row r="173" spans="1:12" ht="15" hidden="1">
      <c r="A173" s="239" t="s">
        <v>526</v>
      </c>
      <c r="B173" s="240" t="s">
        <v>527</v>
      </c>
      <c r="C173" s="13">
        <v>105652000</v>
      </c>
      <c r="D173" s="13">
        <v>0</v>
      </c>
      <c r="E173" s="13">
        <v>0</v>
      </c>
      <c r="F173" s="13">
        <v>27000000</v>
      </c>
      <c r="G173" s="13">
        <v>78652000</v>
      </c>
      <c r="H173" s="13">
        <v>20000000</v>
      </c>
      <c r="I173" s="13">
        <v>6697473</v>
      </c>
      <c r="J173" s="13">
        <v>2678990</v>
      </c>
      <c r="K173" s="13">
        <v>2678990</v>
      </c>
      <c r="L173" s="13">
        <v>58652000</v>
      </c>
    </row>
    <row r="174" spans="1:12" ht="15" hidden="1">
      <c r="A174" s="239" t="s">
        <v>528</v>
      </c>
      <c r="B174" s="240" t="s">
        <v>529</v>
      </c>
      <c r="C174" s="13">
        <v>311736000</v>
      </c>
      <c r="D174" s="13">
        <v>0</v>
      </c>
      <c r="E174" s="13">
        <v>300000000</v>
      </c>
      <c r="F174" s="13">
        <v>0</v>
      </c>
      <c r="G174" s="13">
        <v>611736000</v>
      </c>
      <c r="H174" s="13">
        <v>611736000</v>
      </c>
      <c r="I174" s="13">
        <v>494173160</v>
      </c>
      <c r="J174" s="13">
        <v>494173160</v>
      </c>
      <c r="K174" s="13">
        <v>494173160</v>
      </c>
      <c r="L174" s="13">
        <v>0</v>
      </c>
    </row>
    <row r="175" spans="1:12" ht="15" hidden="1">
      <c r="A175" s="239" t="s">
        <v>530</v>
      </c>
      <c r="B175" s="240" t="s">
        <v>531</v>
      </c>
      <c r="C175" s="13">
        <v>311736000</v>
      </c>
      <c r="D175" s="13">
        <v>0</v>
      </c>
      <c r="E175" s="13">
        <v>300000000</v>
      </c>
      <c r="F175" s="13">
        <v>0</v>
      </c>
      <c r="G175" s="13">
        <v>611736000</v>
      </c>
      <c r="H175" s="13">
        <v>611736000</v>
      </c>
      <c r="I175" s="13">
        <v>494173160</v>
      </c>
      <c r="J175" s="13">
        <v>494173160</v>
      </c>
      <c r="K175" s="13">
        <v>494173160</v>
      </c>
      <c r="L175" s="13">
        <v>0</v>
      </c>
    </row>
    <row r="176" spans="1:12" ht="28.5" hidden="1">
      <c r="A176" s="239" t="s">
        <v>532</v>
      </c>
      <c r="B176" s="240" t="s">
        <v>533</v>
      </c>
      <c r="C176" s="13">
        <v>1614022000</v>
      </c>
      <c r="D176" s="13">
        <v>0</v>
      </c>
      <c r="E176" s="13">
        <v>362644774</v>
      </c>
      <c r="F176" s="13">
        <v>0</v>
      </c>
      <c r="G176" s="13">
        <v>1976666774</v>
      </c>
      <c r="H176" s="13">
        <v>1916986735</v>
      </c>
      <c r="I176" s="13">
        <v>1828960328</v>
      </c>
      <c r="J176" s="13">
        <v>602417624</v>
      </c>
      <c r="K176" s="13">
        <v>444146735</v>
      </c>
      <c r="L176" s="13">
        <v>59680039</v>
      </c>
    </row>
    <row r="177" spans="1:12" ht="15" hidden="1">
      <c r="A177" s="239" t="s">
        <v>534</v>
      </c>
      <c r="B177" s="240" t="s">
        <v>535</v>
      </c>
      <c r="C177" s="13">
        <v>68976000</v>
      </c>
      <c r="D177" s="13">
        <v>0</v>
      </c>
      <c r="E177" s="13">
        <v>0</v>
      </c>
      <c r="F177" s="13">
        <v>0</v>
      </c>
      <c r="G177" s="13">
        <v>68976000</v>
      </c>
      <c r="H177" s="13">
        <v>49295961</v>
      </c>
      <c r="I177" s="13">
        <v>49295961</v>
      </c>
      <c r="J177" s="13">
        <v>49295961</v>
      </c>
      <c r="K177" s="13">
        <v>49295961</v>
      </c>
      <c r="L177" s="13">
        <v>19680039</v>
      </c>
    </row>
    <row r="178" spans="1:12" ht="28.5" hidden="1">
      <c r="A178" s="239" t="s">
        <v>536</v>
      </c>
      <c r="B178" s="240" t="s">
        <v>537</v>
      </c>
      <c r="C178" s="13">
        <v>672840000</v>
      </c>
      <c r="D178" s="13">
        <v>0</v>
      </c>
      <c r="E178" s="13">
        <v>0</v>
      </c>
      <c r="F178" s="13">
        <v>0</v>
      </c>
      <c r="G178" s="13">
        <v>672840000</v>
      </c>
      <c r="H178" s="13">
        <v>672840000</v>
      </c>
      <c r="I178" s="13">
        <v>627000000</v>
      </c>
      <c r="J178" s="13">
        <v>165000000</v>
      </c>
      <c r="K178" s="13">
        <v>165000000</v>
      </c>
      <c r="L178" s="13">
        <v>0</v>
      </c>
    </row>
    <row r="179" spans="1:12" ht="15" hidden="1">
      <c r="A179" s="239" t="s">
        <v>538</v>
      </c>
      <c r="B179" s="240" t="s">
        <v>539</v>
      </c>
      <c r="C179" s="13">
        <v>872206000</v>
      </c>
      <c r="D179" s="13">
        <v>0</v>
      </c>
      <c r="E179" s="13">
        <v>362644774</v>
      </c>
      <c r="F179" s="13">
        <v>0</v>
      </c>
      <c r="G179" s="13">
        <v>1234850774</v>
      </c>
      <c r="H179" s="13">
        <v>1194850774</v>
      </c>
      <c r="I179" s="13">
        <v>1152664367</v>
      </c>
      <c r="J179" s="13">
        <v>388121663</v>
      </c>
      <c r="K179" s="13">
        <v>229850774</v>
      </c>
      <c r="L179" s="13">
        <v>40000000</v>
      </c>
    </row>
    <row r="180" spans="1:12" ht="15" hidden="1">
      <c r="A180" s="239" t="s">
        <v>540</v>
      </c>
      <c r="B180" s="240" t="s">
        <v>541</v>
      </c>
      <c r="C180" s="13">
        <v>342076000</v>
      </c>
      <c r="D180" s="13">
        <v>0</v>
      </c>
      <c r="E180" s="13">
        <v>8193577</v>
      </c>
      <c r="F180" s="13">
        <v>8193577</v>
      </c>
      <c r="G180" s="13">
        <v>342076000</v>
      </c>
      <c r="H180" s="13">
        <v>223217166</v>
      </c>
      <c r="I180" s="13">
        <v>132151411</v>
      </c>
      <c r="J180" s="13">
        <v>74486152</v>
      </c>
      <c r="K180" s="13">
        <v>74486152</v>
      </c>
      <c r="L180" s="13">
        <v>118858834</v>
      </c>
    </row>
    <row r="181" spans="1:12" ht="15" hidden="1">
      <c r="A181" s="239" t="s">
        <v>542</v>
      </c>
      <c r="B181" s="240" t="s">
        <v>541</v>
      </c>
      <c r="C181" s="13">
        <v>342076000</v>
      </c>
      <c r="D181" s="13">
        <v>0</v>
      </c>
      <c r="E181" s="13">
        <v>0</v>
      </c>
      <c r="F181" s="13">
        <v>8193577</v>
      </c>
      <c r="G181" s="13">
        <v>333882423</v>
      </c>
      <c r="H181" s="13">
        <v>215023589</v>
      </c>
      <c r="I181" s="13">
        <v>123957834</v>
      </c>
      <c r="J181" s="13">
        <v>66292575</v>
      </c>
      <c r="K181" s="13">
        <v>66292575</v>
      </c>
      <c r="L181" s="13">
        <v>118858834</v>
      </c>
    </row>
    <row r="182" spans="1:12" ht="28.5" hidden="1">
      <c r="A182" s="239" t="s">
        <v>543</v>
      </c>
      <c r="B182" s="240" t="s">
        <v>544</v>
      </c>
      <c r="C182" s="13">
        <v>0</v>
      </c>
      <c r="D182" s="13">
        <v>0</v>
      </c>
      <c r="E182" s="13">
        <v>8193577</v>
      </c>
      <c r="F182" s="13">
        <v>0</v>
      </c>
      <c r="G182" s="13">
        <v>8193577</v>
      </c>
      <c r="H182" s="13">
        <v>8193577</v>
      </c>
      <c r="I182" s="13">
        <v>8193577</v>
      </c>
      <c r="J182" s="13">
        <v>8193577</v>
      </c>
      <c r="K182" s="13">
        <v>8193577</v>
      </c>
      <c r="L182" s="13">
        <v>0</v>
      </c>
    </row>
    <row r="183" spans="1:12" ht="15" hidden="1">
      <c r="A183" s="239" t="s">
        <v>545</v>
      </c>
      <c r="B183" s="240" t="s">
        <v>546</v>
      </c>
      <c r="C183" s="13">
        <v>23450589000</v>
      </c>
      <c r="D183" s="13">
        <v>0</v>
      </c>
      <c r="E183" s="13">
        <v>250000000</v>
      </c>
      <c r="F183" s="13">
        <v>495000000</v>
      </c>
      <c r="G183" s="13">
        <v>23205589000</v>
      </c>
      <c r="H183" s="13">
        <v>13639895871</v>
      </c>
      <c r="I183" s="13">
        <v>13090706031</v>
      </c>
      <c r="J183" s="13">
        <v>12139104064</v>
      </c>
      <c r="K183" s="13">
        <v>11402972583</v>
      </c>
      <c r="L183" s="13">
        <v>9565693129</v>
      </c>
    </row>
    <row r="184" spans="1:12" ht="15" hidden="1">
      <c r="A184" s="239" t="s">
        <v>547</v>
      </c>
      <c r="B184" s="240" t="s">
        <v>548</v>
      </c>
      <c r="C184" s="13">
        <v>9326789000</v>
      </c>
      <c r="D184" s="13">
        <v>0</v>
      </c>
      <c r="E184" s="13">
        <v>0</v>
      </c>
      <c r="F184" s="13">
        <v>495000000</v>
      </c>
      <c r="G184" s="13">
        <v>8831789000</v>
      </c>
      <c r="H184" s="13">
        <v>3549703862</v>
      </c>
      <c r="I184" s="13">
        <v>3549703862</v>
      </c>
      <c r="J184" s="13">
        <v>3549703862</v>
      </c>
      <c r="K184" s="13">
        <v>3084116437</v>
      </c>
      <c r="L184" s="13">
        <v>5282085138</v>
      </c>
    </row>
    <row r="185" spans="1:12" ht="15" hidden="1">
      <c r="A185" s="239" t="s">
        <v>549</v>
      </c>
      <c r="B185" s="240" t="s">
        <v>550</v>
      </c>
      <c r="C185" s="13">
        <v>8123000000</v>
      </c>
      <c r="D185" s="13">
        <v>0</v>
      </c>
      <c r="E185" s="13">
        <v>0</v>
      </c>
      <c r="F185" s="13">
        <v>295000000</v>
      </c>
      <c r="G185" s="13">
        <v>7828000000</v>
      </c>
      <c r="H185" s="13">
        <v>3167781187</v>
      </c>
      <c r="I185" s="13">
        <v>3167781187</v>
      </c>
      <c r="J185" s="13">
        <v>3167781187</v>
      </c>
      <c r="K185" s="13">
        <v>2720897718</v>
      </c>
      <c r="L185" s="13">
        <v>4660218813</v>
      </c>
    </row>
    <row r="186" spans="1:12" ht="28.5" hidden="1">
      <c r="A186" s="239" t="s">
        <v>551</v>
      </c>
      <c r="B186" s="240" t="s">
        <v>552</v>
      </c>
      <c r="C186" s="13">
        <v>340540000</v>
      </c>
      <c r="D186" s="13">
        <v>0</v>
      </c>
      <c r="E186" s="13">
        <v>0</v>
      </c>
      <c r="F186" s="13">
        <v>100000000</v>
      </c>
      <c r="G186" s="13">
        <v>240540000</v>
      </c>
      <c r="H186" s="13">
        <v>132240287</v>
      </c>
      <c r="I186" s="13">
        <v>132240287</v>
      </c>
      <c r="J186" s="13">
        <v>132240287</v>
      </c>
      <c r="K186" s="13">
        <v>113536331</v>
      </c>
      <c r="L186" s="13">
        <v>108299713</v>
      </c>
    </row>
    <row r="187" spans="1:12" ht="28.5" hidden="1">
      <c r="A187" s="239" t="s">
        <v>553</v>
      </c>
      <c r="B187" s="240" t="s">
        <v>554</v>
      </c>
      <c r="C187" s="13">
        <v>163724000</v>
      </c>
      <c r="D187" s="13">
        <v>0</v>
      </c>
      <c r="E187" s="13">
        <v>0</v>
      </c>
      <c r="F187" s="13">
        <v>0</v>
      </c>
      <c r="G187" s="13">
        <v>163724000</v>
      </c>
      <c r="H187" s="13">
        <v>56191048</v>
      </c>
      <c r="I187" s="13">
        <v>56191048</v>
      </c>
      <c r="J187" s="13">
        <v>56191048</v>
      </c>
      <c r="K187" s="13">
        <v>56191048</v>
      </c>
      <c r="L187" s="13">
        <v>107532952</v>
      </c>
    </row>
    <row r="188" spans="1:12" ht="28.5" hidden="1">
      <c r="A188" s="239" t="s">
        <v>555</v>
      </c>
      <c r="B188" s="240" t="s">
        <v>556</v>
      </c>
      <c r="C188" s="13">
        <v>699525000</v>
      </c>
      <c r="D188" s="13">
        <v>0</v>
      </c>
      <c r="E188" s="13">
        <v>0</v>
      </c>
      <c r="F188" s="13">
        <v>100000000</v>
      </c>
      <c r="G188" s="13">
        <v>599525000</v>
      </c>
      <c r="H188" s="13">
        <v>193491340</v>
      </c>
      <c r="I188" s="13">
        <v>193491340</v>
      </c>
      <c r="J188" s="13">
        <v>193491340</v>
      </c>
      <c r="K188" s="13">
        <v>193491340</v>
      </c>
      <c r="L188" s="13">
        <v>406033660</v>
      </c>
    </row>
    <row r="189" spans="1:12" ht="28.5" hidden="1">
      <c r="A189" s="239" t="s">
        <v>557</v>
      </c>
      <c r="B189" s="240" t="s">
        <v>558</v>
      </c>
      <c r="C189" s="13">
        <v>101521000</v>
      </c>
      <c r="D189" s="13">
        <v>0</v>
      </c>
      <c r="E189" s="13">
        <v>250000000</v>
      </c>
      <c r="F189" s="13">
        <v>0</v>
      </c>
      <c r="G189" s="13">
        <v>351521000</v>
      </c>
      <c r="H189" s="13">
        <v>102903234</v>
      </c>
      <c r="I189" s="13">
        <v>102882138</v>
      </c>
      <c r="J189" s="13">
        <v>102882138</v>
      </c>
      <c r="K189" s="13">
        <v>102774696</v>
      </c>
      <c r="L189" s="13">
        <v>248617766</v>
      </c>
    </row>
    <row r="190" spans="1:12" ht="28.5" hidden="1">
      <c r="A190" s="239" t="s">
        <v>559</v>
      </c>
      <c r="B190" s="240" t="s">
        <v>560</v>
      </c>
      <c r="C190" s="13">
        <v>100000000</v>
      </c>
      <c r="D190" s="13">
        <v>0</v>
      </c>
      <c r="E190" s="13">
        <v>250000000</v>
      </c>
      <c r="F190" s="13">
        <v>0</v>
      </c>
      <c r="G190" s="13">
        <v>350000000</v>
      </c>
      <c r="H190" s="13">
        <v>102151140</v>
      </c>
      <c r="I190" s="13">
        <v>102130044</v>
      </c>
      <c r="J190" s="13">
        <v>102130044</v>
      </c>
      <c r="K190" s="13">
        <v>102130044</v>
      </c>
      <c r="L190" s="13">
        <v>247848860</v>
      </c>
    </row>
    <row r="191" spans="1:12" ht="28.5" hidden="1">
      <c r="A191" s="239" t="s">
        <v>561</v>
      </c>
      <c r="B191" s="240" t="s">
        <v>562</v>
      </c>
      <c r="C191" s="13">
        <v>1521000</v>
      </c>
      <c r="D191" s="13">
        <v>0</v>
      </c>
      <c r="E191" s="13">
        <v>0</v>
      </c>
      <c r="F191" s="13">
        <v>0</v>
      </c>
      <c r="G191" s="13">
        <v>1521000</v>
      </c>
      <c r="H191" s="13">
        <v>752094</v>
      </c>
      <c r="I191" s="13">
        <v>752094</v>
      </c>
      <c r="J191" s="13">
        <v>752094</v>
      </c>
      <c r="K191" s="13">
        <v>644652</v>
      </c>
      <c r="L191" s="13">
        <v>768906</v>
      </c>
    </row>
    <row r="192" spans="1:12" ht="57" hidden="1">
      <c r="A192" s="239" t="s">
        <v>563</v>
      </c>
      <c r="B192" s="240" t="s">
        <v>564</v>
      </c>
      <c r="C192" s="13">
        <v>5353279000</v>
      </c>
      <c r="D192" s="13">
        <v>0</v>
      </c>
      <c r="E192" s="13">
        <v>0</v>
      </c>
      <c r="F192" s="13">
        <v>0</v>
      </c>
      <c r="G192" s="13">
        <v>5353279000</v>
      </c>
      <c r="H192" s="13">
        <v>2804943378</v>
      </c>
      <c r="I192" s="13">
        <v>2724943378</v>
      </c>
      <c r="J192" s="13">
        <v>2724943378</v>
      </c>
      <c r="K192" s="13">
        <v>2463660434</v>
      </c>
      <c r="L192" s="13">
        <v>2548335622</v>
      </c>
    </row>
    <row r="193" spans="1:12" ht="15" hidden="1">
      <c r="A193" s="239" t="s">
        <v>565</v>
      </c>
      <c r="B193" s="240" t="s">
        <v>566</v>
      </c>
      <c r="C193" s="13">
        <v>5353279000</v>
      </c>
      <c r="D193" s="13">
        <v>0</v>
      </c>
      <c r="E193" s="13">
        <v>0</v>
      </c>
      <c r="F193" s="13">
        <v>0</v>
      </c>
      <c r="G193" s="13">
        <v>5353279000</v>
      </c>
      <c r="H193" s="13">
        <v>2804943378</v>
      </c>
      <c r="I193" s="13">
        <v>2724943378</v>
      </c>
      <c r="J193" s="13">
        <v>2724943378</v>
      </c>
      <c r="K193" s="13">
        <v>2463660434</v>
      </c>
      <c r="L193" s="13">
        <v>2548335622</v>
      </c>
    </row>
    <row r="194" spans="1:12" ht="28.5" hidden="1">
      <c r="A194" s="239" t="s">
        <v>567</v>
      </c>
      <c r="B194" s="240" t="s">
        <v>568</v>
      </c>
      <c r="C194" s="13">
        <v>5353279000</v>
      </c>
      <c r="D194" s="13">
        <v>0</v>
      </c>
      <c r="E194" s="13">
        <v>0</v>
      </c>
      <c r="F194" s="13">
        <v>0</v>
      </c>
      <c r="G194" s="13">
        <v>5353279000</v>
      </c>
      <c r="H194" s="13">
        <v>2804943378</v>
      </c>
      <c r="I194" s="13">
        <v>2724943378</v>
      </c>
      <c r="J194" s="13">
        <v>2724943378</v>
      </c>
      <c r="K194" s="13">
        <v>2463660434</v>
      </c>
      <c r="L194" s="13">
        <v>2548335622</v>
      </c>
    </row>
    <row r="195" spans="1:12" ht="15" hidden="1">
      <c r="A195" s="239" t="s">
        <v>569</v>
      </c>
      <c r="B195" s="240" t="s">
        <v>570</v>
      </c>
      <c r="C195" s="13">
        <v>1387637000</v>
      </c>
      <c r="D195" s="13">
        <v>0</v>
      </c>
      <c r="E195" s="13">
        <v>0</v>
      </c>
      <c r="F195" s="13">
        <v>0</v>
      </c>
      <c r="G195" s="13">
        <v>1387637000</v>
      </c>
      <c r="H195" s="13">
        <v>880764593</v>
      </c>
      <c r="I195" s="13">
        <v>880764593</v>
      </c>
      <c r="J195" s="13">
        <v>880764593</v>
      </c>
      <c r="K195" s="13">
        <v>711010703</v>
      </c>
      <c r="L195" s="13">
        <v>506872407</v>
      </c>
    </row>
    <row r="196" spans="1:12" ht="15" hidden="1">
      <c r="A196" s="239" t="s">
        <v>571</v>
      </c>
      <c r="B196" s="240" t="s">
        <v>572</v>
      </c>
      <c r="C196" s="13">
        <v>986426000</v>
      </c>
      <c r="D196" s="13">
        <v>0</v>
      </c>
      <c r="E196" s="13">
        <v>0</v>
      </c>
      <c r="F196" s="13">
        <v>0</v>
      </c>
      <c r="G196" s="13">
        <v>986426000</v>
      </c>
      <c r="H196" s="13">
        <v>454178785</v>
      </c>
      <c r="I196" s="13">
        <v>454178785</v>
      </c>
      <c r="J196" s="13">
        <v>454178785</v>
      </c>
      <c r="K196" s="13">
        <v>362649731</v>
      </c>
      <c r="L196" s="13">
        <v>532247215</v>
      </c>
    </row>
    <row r="197" spans="1:12" ht="15" hidden="1">
      <c r="A197" s="239" t="s">
        <v>573</v>
      </c>
      <c r="B197" s="240" t="s">
        <v>574</v>
      </c>
      <c r="C197" s="13">
        <v>2058435000</v>
      </c>
      <c r="D197" s="13">
        <v>0</v>
      </c>
      <c r="E197" s="13">
        <v>0</v>
      </c>
      <c r="F197" s="13">
        <v>0</v>
      </c>
      <c r="G197" s="13">
        <v>2058435000</v>
      </c>
      <c r="H197" s="13">
        <v>1032000000</v>
      </c>
      <c r="I197" s="13">
        <v>1032000000</v>
      </c>
      <c r="J197" s="13">
        <v>1032000000</v>
      </c>
      <c r="K197" s="13">
        <v>1032000000</v>
      </c>
      <c r="L197" s="13">
        <v>1026435000</v>
      </c>
    </row>
    <row r="198" spans="1:12" ht="28.5" hidden="1">
      <c r="A198" s="239" t="s">
        <v>575</v>
      </c>
      <c r="B198" s="240" t="s">
        <v>576</v>
      </c>
      <c r="C198" s="13">
        <v>920781000</v>
      </c>
      <c r="D198" s="13">
        <v>0</v>
      </c>
      <c r="E198" s="13">
        <v>0</v>
      </c>
      <c r="F198" s="13">
        <v>0</v>
      </c>
      <c r="G198" s="13">
        <v>920781000</v>
      </c>
      <c r="H198" s="13">
        <v>438000000</v>
      </c>
      <c r="I198" s="13">
        <v>358000000</v>
      </c>
      <c r="J198" s="13">
        <v>358000000</v>
      </c>
      <c r="K198" s="13">
        <v>358000000</v>
      </c>
      <c r="L198" s="13">
        <v>482781000</v>
      </c>
    </row>
    <row r="199" spans="1:12" ht="42.75" hidden="1">
      <c r="A199" s="239" t="s">
        <v>577</v>
      </c>
      <c r="B199" s="240" t="s">
        <v>578</v>
      </c>
      <c r="C199" s="13">
        <v>5694000000</v>
      </c>
      <c r="D199" s="13">
        <v>0</v>
      </c>
      <c r="E199" s="13">
        <v>0</v>
      </c>
      <c r="F199" s="13">
        <v>0</v>
      </c>
      <c r="G199" s="13">
        <v>5694000000</v>
      </c>
      <c r="H199" s="13">
        <v>5694000000</v>
      </c>
      <c r="I199" s="13">
        <v>5694000000</v>
      </c>
      <c r="J199" s="13">
        <v>5130659989</v>
      </c>
      <c r="K199" s="13">
        <v>5130659989</v>
      </c>
      <c r="L199" s="13">
        <v>0</v>
      </c>
    </row>
    <row r="200" spans="1:12" ht="42.75" hidden="1">
      <c r="A200" s="239" t="s">
        <v>579</v>
      </c>
      <c r="B200" s="240" t="s">
        <v>580</v>
      </c>
      <c r="C200" s="13">
        <v>5694000000</v>
      </c>
      <c r="D200" s="13">
        <v>0</v>
      </c>
      <c r="E200" s="13">
        <v>0</v>
      </c>
      <c r="F200" s="13">
        <v>0</v>
      </c>
      <c r="G200" s="13">
        <v>5694000000</v>
      </c>
      <c r="H200" s="13">
        <v>5694000000</v>
      </c>
      <c r="I200" s="13">
        <v>5694000000</v>
      </c>
      <c r="J200" s="13">
        <v>5130659989</v>
      </c>
      <c r="K200" s="13">
        <v>5130659989</v>
      </c>
      <c r="L200" s="13">
        <v>0</v>
      </c>
    </row>
    <row r="201" spans="1:12" ht="15" hidden="1">
      <c r="A201" s="239" t="s">
        <v>581</v>
      </c>
      <c r="B201" s="240" t="s">
        <v>582</v>
      </c>
      <c r="C201" s="13">
        <v>1000000000</v>
      </c>
      <c r="D201" s="13">
        <v>0</v>
      </c>
      <c r="E201" s="13">
        <v>0</v>
      </c>
      <c r="F201" s="13">
        <v>0</v>
      </c>
      <c r="G201" s="13">
        <v>1000000000</v>
      </c>
      <c r="H201" s="13">
        <v>0</v>
      </c>
      <c r="I201" s="13">
        <v>0</v>
      </c>
      <c r="J201" s="13">
        <v>0</v>
      </c>
      <c r="K201" s="13">
        <v>0</v>
      </c>
      <c r="L201" s="13">
        <v>1000000000</v>
      </c>
    </row>
    <row r="202" spans="1:12" ht="28.5" hidden="1">
      <c r="A202" s="239" t="s">
        <v>583</v>
      </c>
      <c r="B202" s="240" t="s">
        <v>584</v>
      </c>
      <c r="C202" s="13">
        <v>1975000000</v>
      </c>
      <c r="D202" s="13">
        <v>0</v>
      </c>
      <c r="E202" s="13">
        <v>0</v>
      </c>
      <c r="F202" s="13">
        <v>0</v>
      </c>
      <c r="G202" s="13">
        <v>1975000000</v>
      </c>
      <c r="H202" s="13">
        <v>1488345397</v>
      </c>
      <c r="I202" s="13">
        <v>1019176653</v>
      </c>
      <c r="J202" s="13">
        <v>630914697</v>
      </c>
      <c r="K202" s="13">
        <v>621761027</v>
      </c>
      <c r="L202" s="13">
        <v>486654603</v>
      </c>
    </row>
    <row r="203" spans="1:12" ht="28.5" hidden="1">
      <c r="A203" s="239" t="s">
        <v>585</v>
      </c>
      <c r="B203" s="240" t="s">
        <v>586</v>
      </c>
      <c r="C203" s="13">
        <v>1519000000</v>
      </c>
      <c r="D203" s="13">
        <v>0</v>
      </c>
      <c r="E203" s="13">
        <v>0</v>
      </c>
      <c r="F203" s="13">
        <v>0</v>
      </c>
      <c r="G203" s="13">
        <v>1519000000</v>
      </c>
      <c r="H203" s="13">
        <v>1136345397</v>
      </c>
      <c r="I203" s="13">
        <v>667176653</v>
      </c>
      <c r="J203" s="13">
        <v>574836653</v>
      </c>
      <c r="K203" s="13">
        <v>565682983</v>
      </c>
      <c r="L203" s="13">
        <v>382654603</v>
      </c>
    </row>
    <row r="204" spans="1:12" ht="28.5" hidden="1">
      <c r="A204" s="239" t="s">
        <v>587</v>
      </c>
      <c r="B204" s="240" t="s">
        <v>588</v>
      </c>
      <c r="C204" s="13">
        <v>104000000</v>
      </c>
      <c r="D204" s="13">
        <v>0</v>
      </c>
      <c r="E204" s="13">
        <v>0</v>
      </c>
      <c r="F204" s="13">
        <v>0</v>
      </c>
      <c r="G204" s="13">
        <v>104000000</v>
      </c>
      <c r="H204" s="13">
        <v>0</v>
      </c>
      <c r="I204" s="13">
        <v>0</v>
      </c>
      <c r="J204" s="13">
        <v>0</v>
      </c>
      <c r="K204" s="13">
        <v>0</v>
      </c>
      <c r="L204" s="13">
        <v>104000000</v>
      </c>
    </row>
    <row r="205" spans="1:12" ht="28.5" hidden="1">
      <c r="A205" s="239" t="s">
        <v>589</v>
      </c>
      <c r="B205" s="240" t="s">
        <v>590</v>
      </c>
      <c r="C205" s="13">
        <v>226000000</v>
      </c>
      <c r="D205" s="13">
        <v>0</v>
      </c>
      <c r="E205" s="13">
        <v>0</v>
      </c>
      <c r="F205" s="13">
        <v>0</v>
      </c>
      <c r="G205" s="13">
        <v>226000000</v>
      </c>
      <c r="H205" s="13">
        <v>226000000</v>
      </c>
      <c r="I205" s="13">
        <v>226000000</v>
      </c>
      <c r="J205" s="13">
        <v>35020443</v>
      </c>
      <c r="K205" s="13">
        <v>35020443</v>
      </c>
      <c r="L205" s="13">
        <v>0</v>
      </c>
    </row>
    <row r="206" spans="1:12" ht="15" hidden="1">
      <c r="A206" s="239" t="s">
        <v>591</v>
      </c>
      <c r="B206" s="240" t="s">
        <v>592</v>
      </c>
      <c r="C206" s="13">
        <v>126000000</v>
      </c>
      <c r="D206" s="13">
        <v>0</v>
      </c>
      <c r="E206" s="13">
        <v>0</v>
      </c>
      <c r="F206" s="13">
        <v>0</v>
      </c>
      <c r="G206" s="13">
        <v>126000000</v>
      </c>
      <c r="H206" s="13">
        <v>126000000</v>
      </c>
      <c r="I206" s="13">
        <v>126000000</v>
      </c>
      <c r="J206" s="13">
        <v>21057601</v>
      </c>
      <c r="K206" s="13">
        <v>21057601</v>
      </c>
      <c r="L206" s="13">
        <v>0</v>
      </c>
    </row>
    <row r="207" spans="1:12" ht="15" hidden="1">
      <c r="A207" s="239" t="s">
        <v>593</v>
      </c>
      <c r="B207" s="240" t="s">
        <v>594</v>
      </c>
      <c r="C207" s="13">
        <v>9017811000</v>
      </c>
      <c r="D207" s="13">
        <v>0</v>
      </c>
      <c r="E207" s="13">
        <v>0</v>
      </c>
      <c r="F207" s="13">
        <v>0</v>
      </c>
      <c r="G207" s="13">
        <v>9017811000</v>
      </c>
      <c r="H207" s="13">
        <v>8620060998</v>
      </c>
      <c r="I207" s="13">
        <v>8620060998</v>
      </c>
      <c r="J207" s="13">
        <v>4447631688</v>
      </c>
      <c r="K207" s="13">
        <v>4447631688</v>
      </c>
      <c r="L207" s="13">
        <v>397750002</v>
      </c>
    </row>
    <row r="208" spans="1:12" ht="15" hidden="1">
      <c r="A208" s="239" t="s">
        <v>595</v>
      </c>
      <c r="B208" s="240" t="s">
        <v>596</v>
      </c>
      <c r="C208" s="13">
        <v>3364000000</v>
      </c>
      <c r="D208" s="13">
        <v>0</v>
      </c>
      <c r="E208" s="13">
        <v>0</v>
      </c>
      <c r="F208" s="13">
        <v>0</v>
      </c>
      <c r="G208" s="13">
        <v>3364000000</v>
      </c>
      <c r="H208" s="13">
        <v>3177999998</v>
      </c>
      <c r="I208" s="13">
        <v>3177999998</v>
      </c>
      <c r="J208" s="13">
        <v>1621626198</v>
      </c>
      <c r="K208" s="13">
        <v>1621626198</v>
      </c>
      <c r="L208" s="13">
        <v>186000002</v>
      </c>
    </row>
    <row r="209" spans="1:12" ht="15" hidden="1">
      <c r="A209" s="239" t="s">
        <v>597</v>
      </c>
      <c r="B209" s="240" t="s">
        <v>598</v>
      </c>
      <c r="C209" s="13">
        <v>2242000000</v>
      </c>
      <c r="D209" s="13">
        <v>0</v>
      </c>
      <c r="E209" s="13">
        <v>0</v>
      </c>
      <c r="F209" s="13">
        <v>0</v>
      </c>
      <c r="G209" s="13">
        <v>2242000000</v>
      </c>
      <c r="H209" s="13">
        <v>2055999998</v>
      </c>
      <c r="I209" s="13">
        <v>2055999998</v>
      </c>
      <c r="J209" s="13">
        <v>1120999998</v>
      </c>
      <c r="K209" s="13">
        <v>1120999998</v>
      </c>
      <c r="L209" s="13">
        <v>186000002</v>
      </c>
    </row>
    <row r="210" spans="1:12" ht="15" hidden="1">
      <c r="A210" s="239" t="s">
        <v>599</v>
      </c>
      <c r="B210" s="240" t="s">
        <v>600</v>
      </c>
      <c r="C210" s="13">
        <v>1122000000</v>
      </c>
      <c r="D210" s="13">
        <v>0</v>
      </c>
      <c r="E210" s="13">
        <v>0</v>
      </c>
      <c r="F210" s="13">
        <v>0</v>
      </c>
      <c r="G210" s="13">
        <v>1122000000</v>
      </c>
      <c r="H210" s="13">
        <v>1122000000</v>
      </c>
      <c r="I210" s="13">
        <v>1122000000</v>
      </c>
      <c r="J210" s="13">
        <v>500626200</v>
      </c>
      <c r="K210" s="13">
        <v>500626200</v>
      </c>
      <c r="L210" s="13">
        <v>0</v>
      </c>
    </row>
    <row r="211" spans="1:12" ht="15" hidden="1">
      <c r="A211" s="239" t="s">
        <v>601</v>
      </c>
      <c r="B211" s="240" t="s">
        <v>602</v>
      </c>
      <c r="C211" s="13">
        <v>3112811000</v>
      </c>
      <c r="D211" s="13">
        <v>0</v>
      </c>
      <c r="E211" s="13">
        <v>0</v>
      </c>
      <c r="F211" s="13">
        <v>0</v>
      </c>
      <c r="G211" s="13">
        <v>3112811000</v>
      </c>
      <c r="H211" s="13">
        <v>3112811000</v>
      </c>
      <c r="I211" s="13">
        <v>3112811000</v>
      </c>
      <c r="J211" s="13">
        <v>1555505490</v>
      </c>
      <c r="K211" s="13">
        <v>1555505490</v>
      </c>
      <c r="L211" s="13">
        <v>0</v>
      </c>
    </row>
    <row r="212" spans="1:12" ht="28.5" hidden="1">
      <c r="A212" s="239" t="s">
        <v>603</v>
      </c>
      <c r="B212" s="240" t="s">
        <v>604</v>
      </c>
      <c r="C212" s="13">
        <v>3111011000</v>
      </c>
      <c r="D212" s="13">
        <v>0</v>
      </c>
      <c r="E212" s="13">
        <v>0</v>
      </c>
      <c r="F212" s="13">
        <v>0</v>
      </c>
      <c r="G212" s="13">
        <v>3111011000</v>
      </c>
      <c r="H212" s="13">
        <v>3111011000</v>
      </c>
      <c r="I212" s="13">
        <v>3111011000</v>
      </c>
      <c r="J212" s="13">
        <v>1555505490</v>
      </c>
      <c r="K212" s="13">
        <v>1555505490</v>
      </c>
      <c r="L212" s="13">
        <v>0</v>
      </c>
    </row>
    <row r="213" spans="1:12" ht="15" hidden="1">
      <c r="A213" s="239" t="s">
        <v>605</v>
      </c>
      <c r="B213" s="240" t="s">
        <v>606</v>
      </c>
      <c r="C213" s="13">
        <v>1800000</v>
      </c>
      <c r="D213" s="13">
        <v>0</v>
      </c>
      <c r="E213" s="13">
        <v>0</v>
      </c>
      <c r="F213" s="13">
        <v>0</v>
      </c>
      <c r="G213" s="13">
        <v>1800000</v>
      </c>
      <c r="H213" s="13">
        <v>1800000</v>
      </c>
      <c r="I213" s="13">
        <v>1800000</v>
      </c>
      <c r="J213" s="13">
        <v>0</v>
      </c>
      <c r="K213" s="13">
        <v>0</v>
      </c>
      <c r="L213" s="13">
        <v>0</v>
      </c>
    </row>
    <row r="214" spans="1:12" ht="15" hidden="1">
      <c r="A214" s="239" t="s">
        <v>607</v>
      </c>
      <c r="B214" s="240" t="s">
        <v>608</v>
      </c>
      <c r="C214" s="13">
        <v>2541000000</v>
      </c>
      <c r="D214" s="13">
        <v>0</v>
      </c>
      <c r="E214" s="13">
        <v>0</v>
      </c>
      <c r="F214" s="13">
        <v>0</v>
      </c>
      <c r="G214" s="13">
        <v>2541000000</v>
      </c>
      <c r="H214" s="13">
        <v>2329250000</v>
      </c>
      <c r="I214" s="13">
        <v>2329250000</v>
      </c>
      <c r="J214" s="13">
        <v>1270500000</v>
      </c>
      <c r="K214" s="13">
        <v>1270500000</v>
      </c>
      <c r="L214" s="13">
        <v>211750000</v>
      </c>
    </row>
    <row r="215" spans="1:12" ht="15" hidden="1">
      <c r="A215" s="239" t="s">
        <v>609</v>
      </c>
      <c r="B215" s="240" t="s">
        <v>610</v>
      </c>
      <c r="C215" s="13">
        <v>2541000000</v>
      </c>
      <c r="D215" s="13">
        <v>0</v>
      </c>
      <c r="E215" s="13">
        <v>0</v>
      </c>
      <c r="F215" s="13">
        <v>0</v>
      </c>
      <c r="G215" s="13">
        <v>2541000000</v>
      </c>
      <c r="H215" s="13">
        <v>2329250000</v>
      </c>
      <c r="I215" s="13">
        <v>2329250000</v>
      </c>
      <c r="J215" s="13">
        <v>1270500000</v>
      </c>
      <c r="K215" s="13">
        <v>1270500000</v>
      </c>
      <c r="L215" s="13">
        <v>211750000</v>
      </c>
    </row>
    <row r="216" spans="1:12" ht="15" hidden="1">
      <c r="A216" s="239" t="s">
        <v>611</v>
      </c>
      <c r="B216" s="240" t="s">
        <v>612</v>
      </c>
      <c r="C216" s="13">
        <v>25826219000</v>
      </c>
      <c r="D216" s="13">
        <v>0</v>
      </c>
      <c r="E216" s="13">
        <v>0</v>
      </c>
      <c r="F216" s="13">
        <v>0</v>
      </c>
      <c r="G216" s="13">
        <v>25826219000</v>
      </c>
      <c r="H216" s="13">
        <v>25826219000</v>
      </c>
      <c r="I216" s="13">
        <v>11772482555.86</v>
      </c>
      <c r="J216" s="13">
        <v>11772482555.86</v>
      </c>
      <c r="K216" s="13">
        <v>11772482555.86</v>
      </c>
      <c r="L216" s="13">
        <v>0</v>
      </c>
    </row>
    <row r="217" spans="1:12" ht="15" hidden="1">
      <c r="A217" s="239" t="s">
        <v>613</v>
      </c>
      <c r="B217" s="240" t="s">
        <v>614</v>
      </c>
      <c r="C217" s="13">
        <v>25826219000</v>
      </c>
      <c r="D217" s="13">
        <v>0</v>
      </c>
      <c r="E217" s="13">
        <v>0</v>
      </c>
      <c r="F217" s="13">
        <v>0</v>
      </c>
      <c r="G217" s="13">
        <v>25826219000</v>
      </c>
      <c r="H217" s="13">
        <v>25826219000</v>
      </c>
      <c r="I217" s="13">
        <v>11772482555.86</v>
      </c>
      <c r="J217" s="13">
        <v>11772482555.86</v>
      </c>
      <c r="K217" s="13">
        <v>11772482555.86</v>
      </c>
      <c r="L217" s="13">
        <v>0</v>
      </c>
    </row>
    <row r="218" spans="1:12" ht="15" hidden="1">
      <c r="A218" s="239" t="s">
        <v>615</v>
      </c>
      <c r="B218" s="240" t="s">
        <v>616</v>
      </c>
      <c r="C218" s="13">
        <v>16149847000</v>
      </c>
      <c r="D218" s="13">
        <v>0</v>
      </c>
      <c r="E218" s="13">
        <v>0</v>
      </c>
      <c r="F218" s="13">
        <v>0</v>
      </c>
      <c r="G218" s="13">
        <v>16149847000</v>
      </c>
      <c r="H218" s="13">
        <v>16149847000</v>
      </c>
      <c r="I218" s="13">
        <v>7965641691.1</v>
      </c>
      <c r="J218" s="13">
        <v>7965641691.1</v>
      </c>
      <c r="K218" s="13">
        <v>7965641691.1</v>
      </c>
      <c r="L218" s="13">
        <v>0</v>
      </c>
    </row>
    <row r="219" spans="1:12" ht="15" hidden="1">
      <c r="A219" s="239" t="s">
        <v>617</v>
      </c>
      <c r="B219" s="240" t="s">
        <v>618</v>
      </c>
      <c r="C219" s="13">
        <v>5477476000</v>
      </c>
      <c r="D219" s="13">
        <v>0</v>
      </c>
      <c r="E219" s="13">
        <v>0</v>
      </c>
      <c r="F219" s="13">
        <v>0</v>
      </c>
      <c r="G219" s="13">
        <v>5477476000</v>
      </c>
      <c r="H219" s="13">
        <v>5477476000</v>
      </c>
      <c r="I219" s="13">
        <v>2991508401.76</v>
      </c>
      <c r="J219" s="13">
        <v>2991508401.76</v>
      </c>
      <c r="K219" s="13">
        <v>2991508401.76</v>
      </c>
      <c r="L219" s="13">
        <v>0</v>
      </c>
    </row>
    <row r="220" spans="1:12" ht="15" hidden="1">
      <c r="A220" s="239" t="s">
        <v>619</v>
      </c>
      <c r="B220" s="240" t="s">
        <v>620</v>
      </c>
      <c r="C220" s="13">
        <v>3191368000</v>
      </c>
      <c r="D220" s="13">
        <v>0</v>
      </c>
      <c r="E220" s="13">
        <v>0</v>
      </c>
      <c r="F220" s="13">
        <v>0</v>
      </c>
      <c r="G220" s="13">
        <v>3191368000</v>
      </c>
      <c r="H220" s="13">
        <v>3191368000</v>
      </c>
      <c r="I220" s="13">
        <v>506618254</v>
      </c>
      <c r="J220" s="13">
        <v>506618254</v>
      </c>
      <c r="K220" s="13">
        <v>506618254</v>
      </c>
      <c r="L220" s="13">
        <v>0</v>
      </c>
    </row>
    <row r="221" spans="1:12" ht="15" hidden="1">
      <c r="A221" s="239" t="s">
        <v>621</v>
      </c>
      <c r="B221" s="240" t="s">
        <v>622</v>
      </c>
      <c r="C221" s="13">
        <v>1007528000</v>
      </c>
      <c r="D221" s="13">
        <v>0</v>
      </c>
      <c r="E221" s="13">
        <v>0</v>
      </c>
      <c r="F221" s="13">
        <v>0</v>
      </c>
      <c r="G221" s="13">
        <v>1007528000</v>
      </c>
      <c r="H221" s="13">
        <v>1007528000</v>
      </c>
      <c r="I221" s="13">
        <v>308714209</v>
      </c>
      <c r="J221" s="13">
        <v>308714209</v>
      </c>
      <c r="K221" s="13">
        <v>308714209</v>
      </c>
      <c r="L221" s="13">
        <v>0</v>
      </c>
    </row>
    <row r="222" spans="1:12" ht="15" hidden="1">
      <c r="A222" s="239" t="s">
        <v>623</v>
      </c>
      <c r="B222" s="240" t="s">
        <v>624</v>
      </c>
      <c r="C222" s="13">
        <v>11856533994</v>
      </c>
      <c r="D222" s="13">
        <v>10936395628.23</v>
      </c>
      <c r="E222" s="13">
        <v>2230175186</v>
      </c>
      <c r="F222" s="13">
        <v>7471188186</v>
      </c>
      <c r="G222" s="13">
        <v>17551916622.23</v>
      </c>
      <c r="H222" s="13">
        <v>15990947710</v>
      </c>
      <c r="I222" s="13">
        <v>8691920667</v>
      </c>
      <c r="J222" s="13">
        <v>8691920667</v>
      </c>
      <c r="K222" s="13">
        <v>6896124410</v>
      </c>
      <c r="L222" s="13">
        <v>1560968912.23</v>
      </c>
    </row>
    <row r="223" spans="1:12" ht="15" hidden="1">
      <c r="A223" s="241" t="s">
        <v>625</v>
      </c>
      <c r="B223" s="242" t="s">
        <v>626</v>
      </c>
      <c r="C223" s="15">
        <v>4747062235</v>
      </c>
      <c r="D223" s="15">
        <v>2562007291</v>
      </c>
      <c r="E223" s="15">
        <v>77836312</v>
      </c>
      <c r="F223" s="15">
        <v>77836312</v>
      </c>
      <c r="G223" s="15">
        <v>7309069526</v>
      </c>
      <c r="H223" s="15">
        <v>7269626583</v>
      </c>
      <c r="I223" s="15">
        <v>4496914742</v>
      </c>
      <c r="J223" s="15">
        <v>4496914742</v>
      </c>
      <c r="K223" s="13">
        <v>3094549835</v>
      </c>
      <c r="L223" s="13">
        <v>39442943</v>
      </c>
    </row>
    <row r="224" spans="1:12" ht="15" hidden="1">
      <c r="A224" s="241" t="s">
        <v>627</v>
      </c>
      <c r="B224" s="242" t="s">
        <v>626</v>
      </c>
      <c r="C224" s="15">
        <v>4747062235</v>
      </c>
      <c r="D224" s="15">
        <v>2562007291</v>
      </c>
      <c r="E224" s="15">
        <v>77836312</v>
      </c>
      <c r="F224" s="15">
        <v>77836312</v>
      </c>
      <c r="G224" s="15">
        <v>7309069526</v>
      </c>
      <c r="H224" s="15">
        <v>7269626583</v>
      </c>
      <c r="I224" s="15">
        <v>4496914742</v>
      </c>
      <c r="J224" s="15">
        <v>4496914742</v>
      </c>
      <c r="K224" s="13">
        <v>3094549835</v>
      </c>
      <c r="L224" s="13">
        <v>39442943</v>
      </c>
    </row>
    <row r="225" spans="1:12" ht="28.5" hidden="1">
      <c r="A225" s="241" t="s">
        <v>628</v>
      </c>
      <c r="B225" s="242" t="s">
        <v>629</v>
      </c>
      <c r="C225" s="15">
        <v>4747062235</v>
      </c>
      <c r="D225" s="15">
        <v>2562007291</v>
      </c>
      <c r="E225" s="15">
        <v>77836312</v>
      </c>
      <c r="F225" s="15">
        <v>77836312</v>
      </c>
      <c r="G225" s="15">
        <v>7309069526</v>
      </c>
      <c r="H225" s="15">
        <v>7269626583</v>
      </c>
      <c r="I225" s="15">
        <v>4496914742</v>
      </c>
      <c r="J225" s="15">
        <v>4496914742</v>
      </c>
      <c r="K225" s="13">
        <v>3094549835</v>
      </c>
      <c r="L225" s="13">
        <v>39442943</v>
      </c>
    </row>
    <row r="226" spans="1:12" ht="42.75" hidden="1">
      <c r="A226" s="243" t="s">
        <v>630</v>
      </c>
      <c r="B226" s="244" t="s">
        <v>631</v>
      </c>
      <c r="C226" s="16">
        <v>1193271266</v>
      </c>
      <c r="D226" s="16">
        <v>1250000000</v>
      </c>
      <c r="E226" s="16">
        <v>0</v>
      </c>
      <c r="F226" s="16">
        <v>77836312</v>
      </c>
      <c r="G226" s="16">
        <v>2365434954</v>
      </c>
      <c r="H226" s="16">
        <v>2365434954</v>
      </c>
      <c r="I226" s="16">
        <v>1750175480</v>
      </c>
      <c r="J226" s="16">
        <v>1750175480</v>
      </c>
      <c r="K226" s="13">
        <v>1327003586</v>
      </c>
      <c r="L226" s="13">
        <v>0</v>
      </c>
    </row>
    <row r="227" spans="1:12" ht="42.75" hidden="1">
      <c r="A227" s="239" t="s">
        <v>632</v>
      </c>
      <c r="B227" s="240" t="s">
        <v>633</v>
      </c>
      <c r="C227" s="13">
        <v>587000000</v>
      </c>
      <c r="D227" s="13">
        <v>0</v>
      </c>
      <c r="E227" s="13">
        <v>0</v>
      </c>
      <c r="F227" s="13">
        <v>0</v>
      </c>
      <c r="G227" s="13">
        <v>587000000</v>
      </c>
      <c r="H227" s="13">
        <v>587000000</v>
      </c>
      <c r="I227" s="13">
        <v>320493180</v>
      </c>
      <c r="J227" s="13">
        <v>320493180</v>
      </c>
      <c r="K227" s="13">
        <v>267071826</v>
      </c>
      <c r="L227" s="13">
        <v>0</v>
      </c>
    </row>
    <row r="228" spans="1:12" ht="42.75" hidden="1">
      <c r="A228" s="239" t="s">
        <v>634</v>
      </c>
      <c r="B228" s="240" t="s">
        <v>635</v>
      </c>
      <c r="C228" s="13">
        <v>606271266</v>
      </c>
      <c r="D228" s="13">
        <v>0</v>
      </c>
      <c r="E228" s="13">
        <v>0</v>
      </c>
      <c r="F228" s="13">
        <v>77836312</v>
      </c>
      <c r="G228" s="13">
        <v>528434954</v>
      </c>
      <c r="H228" s="13">
        <v>528434954</v>
      </c>
      <c r="I228" s="13">
        <v>290576300</v>
      </c>
      <c r="J228" s="13">
        <v>290576300</v>
      </c>
      <c r="K228" s="13">
        <v>243004560</v>
      </c>
      <c r="L228" s="13">
        <v>0</v>
      </c>
    </row>
    <row r="229" spans="1:12" ht="42.75" hidden="1">
      <c r="A229" s="239" t="s">
        <v>636</v>
      </c>
      <c r="B229" s="240" t="s">
        <v>637</v>
      </c>
      <c r="C229" s="13">
        <v>0</v>
      </c>
      <c r="D229" s="13">
        <v>200000000</v>
      </c>
      <c r="E229" s="13">
        <v>0</v>
      </c>
      <c r="F229" s="13">
        <v>0</v>
      </c>
      <c r="G229" s="13">
        <v>200000000</v>
      </c>
      <c r="H229" s="13">
        <v>200000000</v>
      </c>
      <c r="I229" s="13">
        <v>89106000</v>
      </c>
      <c r="J229" s="13">
        <v>89106000</v>
      </c>
      <c r="K229" s="13">
        <v>66927200</v>
      </c>
      <c r="L229" s="13">
        <v>0</v>
      </c>
    </row>
    <row r="230" spans="1:12" ht="15" hidden="1">
      <c r="A230" s="239" t="s">
        <v>638</v>
      </c>
      <c r="B230" s="240" t="s">
        <v>639</v>
      </c>
      <c r="C230" s="13">
        <v>0</v>
      </c>
      <c r="D230" s="13">
        <v>900000000</v>
      </c>
      <c r="E230" s="13">
        <v>0</v>
      </c>
      <c r="F230" s="13">
        <v>0</v>
      </c>
      <c r="G230" s="13">
        <v>900000000</v>
      </c>
      <c r="H230" s="13">
        <v>900000000</v>
      </c>
      <c r="I230" s="13">
        <v>900000000</v>
      </c>
      <c r="J230" s="13">
        <v>900000000</v>
      </c>
      <c r="K230" s="13">
        <v>600000000</v>
      </c>
      <c r="L230" s="13">
        <v>0</v>
      </c>
    </row>
    <row r="231" spans="1:12" ht="15" hidden="1">
      <c r="A231" s="239" t="s">
        <v>640</v>
      </c>
      <c r="B231" s="240" t="s">
        <v>641</v>
      </c>
      <c r="C231" s="13">
        <v>0</v>
      </c>
      <c r="D231" s="13">
        <v>150000000</v>
      </c>
      <c r="E231" s="13">
        <v>0</v>
      </c>
      <c r="F231" s="13">
        <v>0</v>
      </c>
      <c r="G231" s="13">
        <v>150000000</v>
      </c>
      <c r="H231" s="13">
        <v>150000000</v>
      </c>
      <c r="I231" s="13">
        <v>150000000</v>
      </c>
      <c r="J231" s="13">
        <v>150000000</v>
      </c>
      <c r="K231" s="13">
        <v>150000000</v>
      </c>
      <c r="L231" s="13">
        <v>0</v>
      </c>
    </row>
    <row r="232" spans="1:12" ht="42.75" hidden="1">
      <c r="A232" s="243" t="s">
        <v>642</v>
      </c>
      <c r="B232" s="244" t="s">
        <v>643</v>
      </c>
      <c r="C232" s="16">
        <v>1868790969</v>
      </c>
      <c r="D232" s="16">
        <v>1212007291</v>
      </c>
      <c r="E232" s="16">
        <v>0</v>
      </c>
      <c r="F232" s="16">
        <v>0</v>
      </c>
      <c r="G232" s="16">
        <v>3080798260</v>
      </c>
      <c r="H232" s="16">
        <v>3041355317</v>
      </c>
      <c r="I232" s="16">
        <v>1687511976</v>
      </c>
      <c r="J232" s="16">
        <v>1687511976</v>
      </c>
      <c r="K232" s="13">
        <v>869040769</v>
      </c>
      <c r="L232" s="13">
        <v>39442943</v>
      </c>
    </row>
    <row r="233" spans="1:12" ht="42.75" hidden="1">
      <c r="A233" s="239" t="s">
        <v>644</v>
      </c>
      <c r="B233" s="240" t="s">
        <v>645</v>
      </c>
      <c r="C233" s="13">
        <v>316063000</v>
      </c>
      <c r="D233" s="13">
        <v>32007291</v>
      </c>
      <c r="E233" s="13">
        <v>0</v>
      </c>
      <c r="F233" s="13">
        <v>0</v>
      </c>
      <c r="G233" s="13">
        <v>348070291</v>
      </c>
      <c r="H233" s="13">
        <v>348070291</v>
      </c>
      <c r="I233" s="13">
        <v>171325470</v>
      </c>
      <c r="J233" s="13">
        <v>171325470</v>
      </c>
      <c r="K233" s="13">
        <v>141868000</v>
      </c>
      <c r="L233" s="13">
        <v>0</v>
      </c>
    </row>
    <row r="234" spans="1:12" ht="42.75" hidden="1">
      <c r="A234" s="239" t="s">
        <v>646</v>
      </c>
      <c r="B234" s="240" t="s">
        <v>647</v>
      </c>
      <c r="C234" s="13">
        <v>1539690969</v>
      </c>
      <c r="D234" s="13">
        <v>0</v>
      </c>
      <c r="E234" s="13">
        <v>0</v>
      </c>
      <c r="F234" s="13">
        <v>0</v>
      </c>
      <c r="G234" s="13">
        <v>1539690969</v>
      </c>
      <c r="H234" s="13">
        <v>1539690969</v>
      </c>
      <c r="I234" s="13">
        <v>862592449</v>
      </c>
      <c r="J234" s="13">
        <v>862592449</v>
      </c>
      <c r="K234" s="13">
        <v>727172769</v>
      </c>
      <c r="L234" s="13">
        <v>0</v>
      </c>
    </row>
    <row r="235" spans="1:12" ht="42.75" hidden="1">
      <c r="A235" s="239" t="s">
        <v>648</v>
      </c>
      <c r="B235" s="240" t="s">
        <v>649</v>
      </c>
      <c r="C235" s="13">
        <v>13037000</v>
      </c>
      <c r="D235" s="13">
        <v>0</v>
      </c>
      <c r="E235" s="13">
        <v>0</v>
      </c>
      <c r="F235" s="13">
        <v>0</v>
      </c>
      <c r="G235" s="13">
        <v>13037000</v>
      </c>
      <c r="H235" s="13">
        <v>0</v>
      </c>
      <c r="I235" s="13">
        <v>0</v>
      </c>
      <c r="J235" s="13">
        <v>0</v>
      </c>
      <c r="K235" s="13">
        <v>0</v>
      </c>
      <c r="L235" s="13">
        <v>13037000</v>
      </c>
    </row>
    <row r="236" spans="1:12" ht="57" hidden="1">
      <c r="A236" s="239" t="s">
        <v>650</v>
      </c>
      <c r="B236" s="240" t="s">
        <v>651</v>
      </c>
      <c r="C236" s="13">
        <v>0</v>
      </c>
      <c r="D236" s="13">
        <v>680000000</v>
      </c>
      <c r="E236" s="13">
        <v>0</v>
      </c>
      <c r="F236" s="13">
        <v>0</v>
      </c>
      <c r="G236" s="13">
        <v>680000000</v>
      </c>
      <c r="H236" s="13">
        <v>653594057</v>
      </c>
      <c r="I236" s="13">
        <v>653594057</v>
      </c>
      <c r="J236" s="13">
        <v>653594057</v>
      </c>
      <c r="K236" s="13">
        <v>0</v>
      </c>
      <c r="L236" s="13">
        <v>26405943</v>
      </c>
    </row>
    <row r="237" spans="1:12" ht="28.5" hidden="1">
      <c r="A237" s="239" t="s">
        <v>652</v>
      </c>
      <c r="B237" s="240" t="s">
        <v>653</v>
      </c>
      <c r="C237" s="13">
        <v>0</v>
      </c>
      <c r="D237" s="13">
        <v>500000000</v>
      </c>
      <c r="E237" s="13">
        <v>0</v>
      </c>
      <c r="F237" s="13">
        <v>0</v>
      </c>
      <c r="G237" s="13">
        <v>500000000</v>
      </c>
      <c r="H237" s="13">
        <v>500000000</v>
      </c>
      <c r="I237" s="13">
        <v>0</v>
      </c>
      <c r="J237" s="13">
        <v>0</v>
      </c>
      <c r="K237" s="13">
        <v>0</v>
      </c>
      <c r="L237" s="13">
        <v>0</v>
      </c>
    </row>
    <row r="238" spans="1:12" ht="42.75" hidden="1">
      <c r="A238" s="243" t="s">
        <v>654</v>
      </c>
      <c r="B238" s="244" t="s">
        <v>655</v>
      </c>
      <c r="C238" s="16">
        <v>0</v>
      </c>
      <c r="D238" s="16">
        <v>100000000</v>
      </c>
      <c r="E238" s="16">
        <v>0</v>
      </c>
      <c r="F238" s="16">
        <v>0</v>
      </c>
      <c r="G238" s="16">
        <v>100000000</v>
      </c>
      <c r="H238" s="16">
        <v>100000000</v>
      </c>
      <c r="I238" s="16">
        <v>100000000</v>
      </c>
      <c r="J238" s="16">
        <v>100000000</v>
      </c>
      <c r="K238" s="13">
        <v>100000000</v>
      </c>
      <c r="L238" s="13">
        <v>0</v>
      </c>
    </row>
    <row r="239" spans="1:12" ht="42.75" hidden="1">
      <c r="A239" s="239" t="s">
        <v>656</v>
      </c>
      <c r="B239" s="240" t="s">
        <v>657</v>
      </c>
      <c r="C239" s="13">
        <v>0</v>
      </c>
      <c r="D239" s="13">
        <v>100000000</v>
      </c>
      <c r="E239" s="13">
        <v>0</v>
      </c>
      <c r="F239" s="13">
        <v>0</v>
      </c>
      <c r="G239" s="13">
        <v>100000000</v>
      </c>
      <c r="H239" s="13">
        <v>100000000</v>
      </c>
      <c r="I239" s="13">
        <v>100000000</v>
      </c>
      <c r="J239" s="13">
        <v>100000000</v>
      </c>
      <c r="K239" s="13">
        <v>100000000</v>
      </c>
      <c r="L239" s="13">
        <v>0</v>
      </c>
    </row>
    <row r="240" spans="1:12" ht="42.75" hidden="1">
      <c r="A240" s="243" t="s">
        <v>658</v>
      </c>
      <c r="B240" s="244" t="s">
        <v>659</v>
      </c>
      <c r="C240" s="16">
        <v>1685000000</v>
      </c>
      <c r="D240" s="16">
        <v>0</v>
      </c>
      <c r="E240" s="16">
        <v>77836312</v>
      </c>
      <c r="F240" s="16">
        <v>0</v>
      </c>
      <c r="G240" s="16">
        <v>1762836312</v>
      </c>
      <c r="H240" s="16">
        <v>1762836312</v>
      </c>
      <c r="I240" s="16">
        <v>959227286</v>
      </c>
      <c r="J240" s="16">
        <v>959227286</v>
      </c>
      <c r="K240" s="13">
        <v>798505480</v>
      </c>
      <c r="L240" s="13">
        <v>0</v>
      </c>
    </row>
    <row r="241" spans="1:12" ht="57" hidden="1">
      <c r="A241" s="239" t="s">
        <v>660</v>
      </c>
      <c r="B241" s="240" t="s">
        <v>661</v>
      </c>
      <c r="C241" s="13">
        <v>1685000000</v>
      </c>
      <c r="D241" s="13">
        <v>0</v>
      </c>
      <c r="E241" s="13">
        <v>77836312</v>
      </c>
      <c r="F241" s="13">
        <v>0</v>
      </c>
      <c r="G241" s="13">
        <v>1762836312</v>
      </c>
      <c r="H241" s="13">
        <v>1762836312</v>
      </c>
      <c r="I241" s="13">
        <v>959227286</v>
      </c>
      <c r="J241" s="13">
        <v>959227286</v>
      </c>
      <c r="K241" s="13">
        <v>798505480</v>
      </c>
      <c r="L241" s="13">
        <v>0</v>
      </c>
    </row>
    <row r="242" spans="1:12" ht="15" hidden="1">
      <c r="A242" s="241" t="s">
        <v>662</v>
      </c>
      <c r="B242" s="242" t="s">
        <v>572</v>
      </c>
      <c r="C242" s="15">
        <v>2852861614</v>
      </c>
      <c r="D242" s="15">
        <v>1924004719</v>
      </c>
      <c r="E242" s="15">
        <v>76200000</v>
      </c>
      <c r="F242" s="15">
        <v>0</v>
      </c>
      <c r="G242" s="15">
        <v>4853066333</v>
      </c>
      <c r="H242" s="15">
        <v>4741296333</v>
      </c>
      <c r="I242" s="15">
        <v>1938141698</v>
      </c>
      <c r="J242" s="15">
        <v>1938141698</v>
      </c>
      <c r="K242" s="13">
        <v>1544710348</v>
      </c>
      <c r="L242" s="13">
        <v>111770000</v>
      </c>
    </row>
    <row r="243" spans="1:12" ht="15" hidden="1">
      <c r="A243" s="241" t="s">
        <v>663</v>
      </c>
      <c r="B243" s="242" t="s">
        <v>664</v>
      </c>
      <c r="C243" s="15">
        <v>2852861614</v>
      </c>
      <c r="D243" s="15">
        <v>1924004719</v>
      </c>
      <c r="E243" s="15">
        <v>76200000</v>
      </c>
      <c r="F243" s="15">
        <v>0</v>
      </c>
      <c r="G243" s="15">
        <v>4853066333</v>
      </c>
      <c r="H243" s="15">
        <v>4741296333</v>
      </c>
      <c r="I243" s="15">
        <v>1938141698</v>
      </c>
      <c r="J243" s="15">
        <v>1938141698</v>
      </c>
      <c r="K243" s="13">
        <v>1544710348</v>
      </c>
      <c r="L243" s="13">
        <v>111770000</v>
      </c>
    </row>
    <row r="244" spans="1:12" ht="15" hidden="1">
      <c r="A244" s="241" t="s">
        <v>665</v>
      </c>
      <c r="B244" s="242" t="s">
        <v>666</v>
      </c>
      <c r="C244" s="15">
        <v>2852861614</v>
      </c>
      <c r="D244" s="15">
        <v>1924004719</v>
      </c>
      <c r="E244" s="15">
        <v>76200000</v>
      </c>
      <c r="F244" s="15">
        <v>0</v>
      </c>
      <c r="G244" s="15">
        <v>4853066333</v>
      </c>
      <c r="H244" s="15">
        <v>4741296333</v>
      </c>
      <c r="I244" s="15">
        <v>1938141698</v>
      </c>
      <c r="J244" s="15">
        <v>1938141698</v>
      </c>
      <c r="K244" s="13">
        <v>1544710348</v>
      </c>
      <c r="L244" s="13">
        <v>111770000</v>
      </c>
    </row>
    <row r="245" spans="1:12" ht="28.5" hidden="1">
      <c r="A245" s="243" t="s">
        <v>667</v>
      </c>
      <c r="B245" s="244" t="s">
        <v>668</v>
      </c>
      <c r="C245" s="16">
        <v>1146118379</v>
      </c>
      <c r="D245" s="16">
        <v>1583779563</v>
      </c>
      <c r="E245" s="16">
        <v>15400000</v>
      </c>
      <c r="F245" s="16">
        <v>0</v>
      </c>
      <c r="G245" s="16">
        <v>2745297942</v>
      </c>
      <c r="H245" s="16">
        <v>2729897942</v>
      </c>
      <c r="I245" s="16">
        <v>1112455973</v>
      </c>
      <c r="J245" s="16">
        <v>1112455973</v>
      </c>
      <c r="K245" s="13">
        <v>932946514</v>
      </c>
      <c r="L245" s="13">
        <v>15400000</v>
      </c>
    </row>
    <row r="246" spans="1:12" ht="42.75" hidden="1">
      <c r="A246" s="239" t="s">
        <v>669</v>
      </c>
      <c r="B246" s="240" t="s">
        <v>670</v>
      </c>
      <c r="C246" s="13">
        <v>237048000</v>
      </c>
      <c r="D246" s="13">
        <v>24004719</v>
      </c>
      <c r="E246" s="13">
        <v>0</v>
      </c>
      <c r="F246" s="13">
        <v>0</v>
      </c>
      <c r="G246" s="13">
        <v>261052719</v>
      </c>
      <c r="H246" s="13">
        <v>261052719</v>
      </c>
      <c r="I246" s="13">
        <v>89181124</v>
      </c>
      <c r="J246" s="13">
        <v>89181124</v>
      </c>
      <c r="K246" s="13">
        <v>0</v>
      </c>
      <c r="L246" s="13">
        <v>0</v>
      </c>
    </row>
    <row r="247" spans="1:12" ht="42.75" hidden="1">
      <c r="A247" s="239" t="s">
        <v>671</v>
      </c>
      <c r="B247" s="240" t="s">
        <v>672</v>
      </c>
      <c r="C247" s="13">
        <v>909070379</v>
      </c>
      <c r="D247" s="13">
        <v>0</v>
      </c>
      <c r="E247" s="13">
        <v>0</v>
      </c>
      <c r="F247" s="13">
        <v>0</v>
      </c>
      <c r="G247" s="13">
        <v>909070379</v>
      </c>
      <c r="H247" s="13">
        <v>909070379</v>
      </c>
      <c r="I247" s="13">
        <v>495330005</v>
      </c>
      <c r="J247" s="13">
        <v>495330005</v>
      </c>
      <c r="K247" s="13">
        <v>428256670</v>
      </c>
      <c r="L247" s="13">
        <v>0</v>
      </c>
    </row>
    <row r="248" spans="1:12" ht="42.75" hidden="1">
      <c r="A248" s="239" t="s">
        <v>673</v>
      </c>
      <c r="B248" s="240" t="s">
        <v>674</v>
      </c>
      <c r="C248" s="13">
        <v>0</v>
      </c>
      <c r="D248" s="13">
        <v>259774844</v>
      </c>
      <c r="E248" s="13">
        <v>15400000</v>
      </c>
      <c r="F248" s="13">
        <v>0</v>
      </c>
      <c r="G248" s="13">
        <v>275174844</v>
      </c>
      <c r="H248" s="13">
        <v>259774844</v>
      </c>
      <c r="I248" s="13">
        <v>90744844</v>
      </c>
      <c r="J248" s="13">
        <v>90744844</v>
      </c>
      <c r="K248" s="13">
        <v>67489844</v>
      </c>
      <c r="L248" s="13">
        <v>15400000</v>
      </c>
    </row>
    <row r="249" spans="1:12" ht="42.75" hidden="1">
      <c r="A249" s="239" t="s">
        <v>675</v>
      </c>
      <c r="B249" s="240" t="s">
        <v>676</v>
      </c>
      <c r="C249" s="13">
        <v>0</v>
      </c>
      <c r="D249" s="13">
        <v>1300000000</v>
      </c>
      <c r="E249" s="13">
        <v>0</v>
      </c>
      <c r="F249" s="13">
        <v>0</v>
      </c>
      <c r="G249" s="13">
        <v>1300000000</v>
      </c>
      <c r="H249" s="13">
        <v>1300000000</v>
      </c>
      <c r="I249" s="13">
        <v>437200000</v>
      </c>
      <c r="J249" s="13">
        <v>437200000</v>
      </c>
      <c r="K249" s="13">
        <v>437200000</v>
      </c>
      <c r="L249" s="13">
        <v>0</v>
      </c>
    </row>
    <row r="250" spans="1:12" ht="42.75" hidden="1">
      <c r="A250" s="243" t="s">
        <v>677</v>
      </c>
      <c r="B250" s="244" t="s">
        <v>678</v>
      </c>
      <c r="C250" s="16">
        <v>941341356</v>
      </c>
      <c r="D250" s="16">
        <v>55225156</v>
      </c>
      <c r="E250" s="16">
        <v>0</v>
      </c>
      <c r="F250" s="16">
        <v>0</v>
      </c>
      <c r="G250" s="16">
        <v>996566512</v>
      </c>
      <c r="H250" s="16">
        <v>960996512</v>
      </c>
      <c r="I250" s="16">
        <v>432408881</v>
      </c>
      <c r="J250" s="16">
        <v>432408881</v>
      </c>
      <c r="K250" s="13">
        <v>301054326</v>
      </c>
      <c r="L250" s="13">
        <v>35570000</v>
      </c>
    </row>
    <row r="251" spans="1:12" ht="42.75" hidden="1">
      <c r="A251" s="239" t="s">
        <v>679</v>
      </c>
      <c r="B251" s="240" t="s">
        <v>680</v>
      </c>
      <c r="C251" s="13">
        <v>869364844</v>
      </c>
      <c r="D251" s="13">
        <v>0</v>
      </c>
      <c r="E251" s="13">
        <v>0</v>
      </c>
      <c r="F251" s="13">
        <v>0</v>
      </c>
      <c r="G251" s="13">
        <v>869364844</v>
      </c>
      <c r="H251" s="13">
        <v>869364844</v>
      </c>
      <c r="I251" s="13">
        <v>399382211</v>
      </c>
      <c r="J251" s="13">
        <v>399382211</v>
      </c>
      <c r="K251" s="13">
        <v>291423211</v>
      </c>
      <c r="L251" s="13">
        <v>0</v>
      </c>
    </row>
    <row r="252" spans="1:12" ht="42.75" hidden="1">
      <c r="A252" s="239" t="s">
        <v>681</v>
      </c>
      <c r="B252" s="240" t="s">
        <v>682</v>
      </c>
      <c r="C252" s="13">
        <v>36406512</v>
      </c>
      <c r="D252" s="13">
        <v>0</v>
      </c>
      <c r="E252" s="13">
        <v>0</v>
      </c>
      <c r="F252" s="13">
        <v>0</v>
      </c>
      <c r="G252" s="13">
        <v>36406512</v>
      </c>
      <c r="H252" s="13">
        <v>36406512</v>
      </c>
      <c r="I252" s="13">
        <v>20000000</v>
      </c>
      <c r="J252" s="13">
        <v>20000000</v>
      </c>
      <c r="K252" s="13">
        <v>0</v>
      </c>
      <c r="L252" s="13">
        <v>0</v>
      </c>
    </row>
    <row r="253" spans="1:12" ht="42.75" hidden="1">
      <c r="A253" s="239" t="s">
        <v>683</v>
      </c>
      <c r="B253" s="240" t="s">
        <v>684</v>
      </c>
      <c r="C253" s="13">
        <v>35570000</v>
      </c>
      <c r="D253" s="13">
        <v>0</v>
      </c>
      <c r="E253" s="13">
        <v>0</v>
      </c>
      <c r="F253" s="13">
        <v>0</v>
      </c>
      <c r="G253" s="13">
        <v>35570000</v>
      </c>
      <c r="H253" s="13">
        <v>0</v>
      </c>
      <c r="I253" s="13">
        <v>0</v>
      </c>
      <c r="J253" s="13">
        <v>0</v>
      </c>
      <c r="K253" s="13">
        <v>0</v>
      </c>
      <c r="L253" s="13">
        <v>35570000</v>
      </c>
    </row>
    <row r="254" spans="1:12" ht="42.75" hidden="1">
      <c r="A254" s="239" t="s">
        <v>685</v>
      </c>
      <c r="B254" s="240" t="s">
        <v>686</v>
      </c>
      <c r="C254" s="13">
        <v>0</v>
      </c>
      <c r="D254" s="13">
        <v>55225156</v>
      </c>
      <c r="E254" s="13">
        <v>0</v>
      </c>
      <c r="F254" s="13">
        <v>0</v>
      </c>
      <c r="G254" s="13">
        <v>55225156</v>
      </c>
      <c r="H254" s="13">
        <v>55225156</v>
      </c>
      <c r="I254" s="13">
        <v>13026670</v>
      </c>
      <c r="J254" s="13">
        <v>13026670</v>
      </c>
      <c r="K254" s="13">
        <v>9631115</v>
      </c>
      <c r="L254" s="13">
        <v>0</v>
      </c>
    </row>
    <row r="255" spans="1:12" ht="28.5" hidden="1">
      <c r="A255" s="243" t="s">
        <v>687</v>
      </c>
      <c r="B255" s="244" t="s">
        <v>688</v>
      </c>
      <c r="C255" s="16">
        <v>129227897</v>
      </c>
      <c r="D255" s="16">
        <v>0</v>
      </c>
      <c r="E255" s="16">
        <v>35400000</v>
      </c>
      <c r="F255" s="16">
        <v>0</v>
      </c>
      <c r="G255" s="16">
        <v>164627897</v>
      </c>
      <c r="H255" s="16">
        <v>129227897</v>
      </c>
      <c r="I255" s="16">
        <v>50669305</v>
      </c>
      <c r="J255" s="16">
        <v>50669305</v>
      </c>
      <c r="K255" s="13">
        <v>37576206</v>
      </c>
      <c r="L255" s="13">
        <v>35400000</v>
      </c>
    </row>
    <row r="256" spans="1:12" ht="28.5" hidden="1">
      <c r="A256" s="239" t="s">
        <v>689</v>
      </c>
      <c r="B256" s="240" t="s">
        <v>690</v>
      </c>
      <c r="C256" s="13">
        <v>66470522</v>
      </c>
      <c r="D256" s="13">
        <v>0</v>
      </c>
      <c r="E256" s="13">
        <v>0</v>
      </c>
      <c r="F256" s="13">
        <v>0</v>
      </c>
      <c r="G256" s="13">
        <v>66470522</v>
      </c>
      <c r="H256" s="13">
        <v>66470522</v>
      </c>
      <c r="I256" s="13">
        <v>29078210</v>
      </c>
      <c r="J256" s="13">
        <v>29078210</v>
      </c>
      <c r="K256" s="13">
        <v>22846158</v>
      </c>
      <c r="L256" s="13">
        <v>0</v>
      </c>
    </row>
    <row r="257" spans="1:12" ht="28.5" hidden="1">
      <c r="A257" s="239" t="s">
        <v>691</v>
      </c>
      <c r="B257" s="240" t="s">
        <v>692</v>
      </c>
      <c r="C257" s="13">
        <v>62757375</v>
      </c>
      <c r="D257" s="13">
        <v>0</v>
      </c>
      <c r="E257" s="13">
        <v>0</v>
      </c>
      <c r="F257" s="13">
        <v>0</v>
      </c>
      <c r="G257" s="13">
        <v>62757375</v>
      </c>
      <c r="H257" s="13">
        <v>62757375</v>
      </c>
      <c r="I257" s="13">
        <v>21591095</v>
      </c>
      <c r="J257" s="13">
        <v>21591095</v>
      </c>
      <c r="K257" s="13">
        <v>14730048</v>
      </c>
      <c r="L257" s="13">
        <v>0</v>
      </c>
    </row>
    <row r="258" spans="1:12" ht="28.5" hidden="1">
      <c r="A258" s="239" t="s">
        <v>693</v>
      </c>
      <c r="B258" s="240" t="s">
        <v>694</v>
      </c>
      <c r="C258" s="13">
        <v>0</v>
      </c>
      <c r="D258" s="13">
        <v>0</v>
      </c>
      <c r="E258" s="13">
        <v>35400000</v>
      </c>
      <c r="F258" s="13">
        <v>0</v>
      </c>
      <c r="G258" s="13">
        <v>35400000</v>
      </c>
      <c r="H258" s="13">
        <v>0</v>
      </c>
      <c r="I258" s="13">
        <v>0</v>
      </c>
      <c r="J258" s="13">
        <v>0</v>
      </c>
      <c r="K258" s="13">
        <v>0</v>
      </c>
      <c r="L258" s="13">
        <v>35400000</v>
      </c>
    </row>
    <row r="259" spans="1:12" ht="57" hidden="1">
      <c r="A259" s="243" t="s">
        <v>695</v>
      </c>
      <c r="B259" s="244" t="s">
        <v>696</v>
      </c>
      <c r="C259" s="16">
        <v>153615308</v>
      </c>
      <c r="D259" s="16">
        <v>70000000</v>
      </c>
      <c r="E259" s="16">
        <v>0</v>
      </c>
      <c r="F259" s="16">
        <v>0</v>
      </c>
      <c r="G259" s="16">
        <v>223615308</v>
      </c>
      <c r="H259" s="16">
        <v>223615308</v>
      </c>
      <c r="I259" s="16">
        <v>73614500</v>
      </c>
      <c r="J259" s="16">
        <v>73614500</v>
      </c>
      <c r="K259" s="13">
        <v>58949600</v>
      </c>
      <c r="L259" s="13">
        <v>0</v>
      </c>
    </row>
    <row r="260" spans="1:12" ht="42.75" hidden="1">
      <c r="A260" s="243" t="s">
        <v>697</v>
      </c>
      <c r="B260" s="244" t="s">
        <v>698</v>
      </c>
      <c r="C260" s="16">
        <v>153615308</v>
      </c>
      <c r="D260" s="16">
        <v>70000000</v>
      </c>
      <c r="E260" s="16">
        <v>0</v>
      </c>
      <c r="F260" s="16">
        <v>0</v>
      </c>
      <c r="G260" s="16">
        <v>223615308</v>
      </c>
      <c r="H260" s="16">
        <v>223615308</v>
      </c>
      <c r="I260" s="16">
        <v>73614500</v>
      </c>
      <c r="J260" s="16">
        <v>73614500</v>
      </c>
      <c r="K260" s="13">
        <v>58949600</v>
      </c>
      <c r="L260" s="13">
        <v>0</v>
      </c>
    </row>
    <row r="261" spans="1:12" ht="28.5" hidden="1">
      <c r="A261" s="239" t="s">
        <v>699</v>
      </c>
      <c r="B261" s="240" t="s">
        <v>700</v>
      </c>
      <c r="C261" s="13">
        <v>68291916</v>
      </c>
      <c r="D261" s="13">
        <v>0</v>
      </c>
      <c r="E261" s="13">
        <v>0</v>
      </c>
      <c r="F261" s="13">
        <v>0</v>
      </c>
      <c r="G261" s="13">
        <v>68291916</v>
      </c>
      <c r="H261" s="13">
        <v>68291916</v>
      </c>
      <c r="I261" s="13">
        <v>31890000</v>
      </c>
      <c r="J261" s="13">
        <v>31890000</v>
      </c>
      <c r="K261" s="13">
        <v>25950000</v>
      </c>
      <c r="L261" s="13">
        <v>0</v>
      </c>
    </row>
    <row r="262" spans="1:12" ht="28.5" hidden="1">
      <c r="A262" s="239" t="s">
        <v>701</v>
      </c>
      <c r="B262" s="240" t="s">
        <v>702</v>
      </c>
      <c r="C262" s="13">
        <v>85323392</v>
      </c>
      <c r="D262" s="13">
        <v>0</v>
      </c>
      <c r="E262" s="13">
        <v>0</v>
      </c>
      <c r="F262" s="13">
        <v>0</v>
      </c>
      <c r="G262" s="13">
        <v>85323392</v>
      </c>
      <c r="H262" s="13">
        <v>85323392</v>
      </c>
      <c r="I262" s="13">
        <v>36524500</v>
      </c>
      <c r="J262" s="13">
        <v>36524500</v>
      </c>
      <c r="K262" s="13">
        <v>29099600</v>
      </c>
      <c r="L262" s="13">
        <v>0</v>
      </c>
    </row>
    <row r="263" spans="1:12" ht="28.5" hidden="1">
      <c r="A263" s="239" t="s">
        <v>703</v>
      </c>
      <c r="B263" s="240" t="s">
        <v>704</v>
      </c>
      <c r="C263" s="13">
        <v>0</v>
      </c>
      <c r="D263" s="13">
        <v>70000000</v>
      </c>
      <c r="E263" s="13">
        <v>0</v>
      </c>
      <c r="F263" s="13">
        <v>0</v>
      </c>
      <c r="G263" s="13">
        <v>70000000</v>
      </c>
      <c r="H263" s="13">
        <v>70000000</v>
      </c>
      <c r="I263" s="13">
        <v>5200000</v>
      </c>
      <c r="J263" s="13">
        <v>5200000</v>
      </c>
      <c r="K263" s="13">
        <v>3900000</v>
      </c>
      <c r="L263" s="13">
        <v>0</v>
      </c>
    </row>
    <row r="264" spans="1:12" ht="42.75" hidden="1">
      <c r="A264" s="243" t="s">
        <v>705</v>
      </c>
      <c r="B264" s="244" t="s">
        <v>706</v>
      </c>
      <c r="C264" s="16">
        <v>482558674</v>
      </c>
      <c r="D264" s="16">
        <v>215000000</v>
      </c>
      <c r="E264" s="16">
        <v>25400000</v>
      </c>
      <c r="F264" s="16">
        <v>0</v>
      </c>
      <c r="G264" s="16">
        <v>722958674</v>
      </c>
      <c r="H264" s="16">
        <v>697558674</v>
      </c>
      <c r="I264" s="16">
        <v>268993039</v>
      </c>
      <c r="J264" s="16">
        <v>268993039</v>
      </c>
      <c r="K264" s="13">
        <v>214183702</v>
      </c>
      <c r="L264" s="13">
        <v>25400000</v>
      </c>
    </row>
    <row r="265" spans="1:12" ht="15" hidden="1">
      <c r="A265" s="243" t="s">
        <v>707</v>
      </c>
      <c r="B265" s="244" t="s">
        <v>708</v>
      </c>
      <c r="C265" s="16">
        <v>60000000</v>
      </c>
      <c r="D265" s="16">
        <v>0</v>
      </c>
      <c r="E265" s="16">
        <v>0</v>
      </c>
      <c r="F265" s="16">
        <v>0</v>
      </c>
      <c r="G265" s="16">
        <v>60000000</v>
      </c>
      <c r="H265" s="16">
        <v>60000000</v>
      </c>
      <c r="I265" s="16">
        <v>0</v>
      </c>
      <c r="J265" s="16">
        <v>0</v>
      </c>
      <c r="K265" s="13">
        <v>0</v>
      </c>
      <c r="L265" s="13">
        <v>0</v>
      </c>
    </row>
    <row r="266" spans="1:12" ht="15" hidden="1">
      <c r="A266" s="239" t="s">
        <v>709</v>
      </c>
      <c r="B266" s="240" t="s">
        <v>710</v>
      </c>
      <c r="C266" s="13">
        <v>60000000</v>
      </c>
      <c r="D266" s="13">
        <v>0</v>
      </c>
      <c r="E266" s="13">
        <v>0</v>
      </c>
      <c r="F266" s="13">
        <v>0</v>
      </c>
      <c r="G266" s="13">
        <v>60000000</v>
      </c>
      <c r="H266" s="13">
        <v>60000000</v>
      </c>
      <c r="I266" s="13">
        <v>0</v>
      </c>
      <c r="J266" s="13">
        <v>0</v>
      </c>
      <c r="K266" s="13">
        <v>0</v>
      </c>
      <c r="L266" s="13">
        <v>0</v>
      </c>
    </row>
    <row r="267" spans="1:12" ht="15" hidden="1">
      <c r="A267" s="243" t="s">
        <v>711</v>
      </c>
      <c r="B267" s="244" t="s">
        <v>712</v>
      </c>
      <c r="C267" s="16">
        <v>422558674</v>
      </c>
      <c r="D267" s="16">
        <v>215000000</v>
      </c>
      <c r="E267" s="16">
        <v>25400000</v>
      </c>
      <c r="F267" s="16">
        <v>0</v>
      </c>
      <c r="G267" s="16">
        <v>662958674</v>
      </c>
      <c r="H267" s="16">
        <v>637558674</v>
      </c>
      <c r="I267" s="16">
        <v>268993039</v>
      </c>
      <c r="J267" s="16">
        <v>268993039</v>
      </c>
      <c r="K267" s="13">
        <v>214183702</v>
      </c>
      <c r="L267" s="13">
        <v>25400000</v>
      </c>
    </row>
    <row r="268" spans="1:12" ht="28.5" hidden="1">
      <c r="A268" s="239" t="s">
        <v>713</v>
      </c>
      <c r="B268" s="240" t="s">
        <v>714</v>
      </c>
      <c r="C268" s="13">
        <v>395045953</v>
      </c>
      <c r="D268" s="13">
        <v>0</v>
      </c>
      <c r="E268" s="13">
        <v>0</v>
      </c>
      <c r="F268" s="13">
        <v>0</v>
      </c>
      <c r="G268" s="13">
        <v>395045953</v>
      </c>
      <c r="H268" s="13">
        <v>395045953</v>
      </c>
      <c r="I268" s="13">
        <v>179794158</v>
      </c>
      <c r="J268" s="13">
        <v>179794158</v>
      </c>
      <c r="K268" s="13">
        <v>138889572</v>
      </c>
      <c r="L268" s="13">
        <v>0</v>
      </c>
    </row>
    <row r="269" spans="1:12" ht="28.5" hidden="1">
      <c r="A269" s="239" t="s">
        <v>715</v>
      </c>
      <c r="B269" s="240" t="s">
        <v>716</v>
      </c>
      <c r="C269" s="13">
        <v>27512721</v>
      </c>
      <c r="D269" s="13">
        <v>0</v>
      </c>
      <c r="E269" s="13">
        <v>0</v>
      </c>
      <c r="F269" s="13">
        <v>0</v>
      </c>
      <c r="G269" s="13">
        <v>27512721</v>
      </c>
      <c r="H269" s="13">
        <v>27512721</v>
      </c>
      <c r="I269" s="13">
        <v>16363108</v>
      </c>
      <c r="J269" s="13">
        <v>16363108</v>
      </c>
      <c r="K269" s="13">
        <v>16363108</v>
      </c>
      <c r="L269" s="13">
        <v>0</v>
      </c>
    </row>
    <row r="270" spans="1:12" ht="28.5" hidden="1">
      <c r="A270" s="239" t="s">
        <v>717</v>
      </c>
      <c r="B270" s="240" t="s">
        <v>718</v>
      </c>
      <c r="C270" s="13">
        <v>0</v>
      </c>
      <c r="D270" s="13">
        <v>215000000</v>
      </c>
      <c r="E270" s="13">
        <v>25400000</v>
      </c>
      <c r="F270" s="13">
        <v>0</v>
      </c>
      <c r="G270" s="13">
        <v>240400000</v>
      </c>
      <c r="H270" s="13">
        <v>215000000</v>
      </c>
      <c r="I270" s="13">
        <v>72835773</v>
      </c>
      <c r="J270" s="13">
        <v>72835773</v>
      </c>
      <c r="K270" s="13">
        <v>58931022</v>
      </c>
      <c r="L270" s="13">
        <v>25400000</v>
      </c>
    </row>
    <row r="271" spans="1:12" ht="15" hidden="1">
      <c r="A271" s="241" t="s">
        <v>719</v>
      </c>
      <c r="B271" s="242" t="s">
        <v>574</v>
      </c>
      <c r="C271" s="15">
        <v>3157471271</v>
      </c>
      <c r="D271" s="15">
        <v>6262000000</v>
      </c>
      <c r="E271" s="15">
        <v>1430000000</v>
      </c>
      <c r="F271" s="15">
        <v>6747213000</v>
      </c>
      <c r="G271" s="15">
        <v>4102258271</v>
      </c>
      <c r="H271" s="15">
        <v>3412024794</v>
      </c>
      <c r="I271" s="15">
        <v>1803864227</v>
      </c>
      <c r="J271" s="15">
        <v>1803864227</v>
      </c>
      <c r="K271" s="13">
        <v>1803864227</v>
      </c>
      <c r="L271" s="13">
        <v>690233477</v>
      </c>
    </row>
    <row r="272" spans="1:12" ht="15" hidden="1">
      <c r="A272" s="241" t="s">
        <v>720</v>
      </c>
      <c r="B272" s="242" t="s">
        <v>574</v>
      </c>
      <c r="C272" s="15">
        <v>3157471271</v>
      </c>
      <c r="D272" s="15">
        <v>6262000000</v>
      </c>
      <c r="E272" s="15">
        <v>1430000000</v>
      </c>
      <c r="F272" s="15">
        <v>6747213000</v>
      </c>
      <c r="G272" s="15">
        <v>4102258271</v>
      </c>
      <c r="H272" s="15">
        <v>3412024794</v>
      </c>
      <c r="I272" s="15">
        <v>1803864227</v>
      </c>
      <c r="J272" s="15">
        <v>1803864227</v>
      </c>
      <c r="K272" s="13">
        <v>1803864227</v>
      </c>
      <c r="L272" s="13">
        <v>690233477</v>
      </c>
    </row>
    <row r="273" spans="1:12" ht="15" hidden="1">
      <c r="A273" s="241" t="s">
        <v>721</v>
      </c>
      <c r="B273" s="242" t="s">
        <v>722</v>
      </c>
      <c r="C273" s="15">
        <v>3157471271</v>
      </c>
      <c r="D273" s="15">
        <v>6262000000</v>
      </c>
      <c r="E273" s="15">
        <v>1430000000</v>
      </c>
      <c r="F273" s="15">
        <v>6747213000</v>
      </c>
      <c r="G273" s="15">
        <v>4102258271</v>
      </c>
      <c r="H273" s="15">
        <v>3412024794</v>
      </c>
      <c r="I273" s="15">
        <v>1803864227</v>
      </c>
      <c r="J273" s="15">
        <v>1803864227</v>
      </c>
      <c r="K273" s="13">
        <v>1803864227</v>
      </c>
      <c r="L273" s="13">
        <v>690233477</v>
      </c>
    </row>
    <row r="274" spans="1:12" ht="28.5" hidden="1">
      <c r="A274" s="243" t="s">
        <v>723</v>
      </c>
      <c r="B274" s="244" t="s">
        <v>724</v>
      </c>
      <c r="C274" s="16">
        <v>457160567</v>
      </c>
      <c r="D274" s="16">
        <v>0</v>
      </c>
      <c r="E274" s="16">
        <v>0</v>
      </c>
      <c r="F274" s="16">
        <v>0</v>
      </c>
      <c r="G274" s="16">
        <v>457160567</v>
      </c>
      <c r="H274" s="16">
        <v>457160567</v>
      </c>
      <c r="I274" s="16">
        <v>143000000</v>
      </c>
      <c r="J274" s="16">
        <v>143000000</v>
      </c>
      <c r="K274" s="13">
        <v>143000000</v>
      </c>
      <c r="L274" s="13">
        <v>0</v>
      </c>
    </row>
    <row r="275" spans="1:12" ht="28.5" hidden="1">
      <c r="A275" s="239" t="s">
        <v>725</v>
      </c>
      <c r="B275" s="240" t="s">
        <v>726</v>
      </c>
      <c r="C275" s="13">
        <v>457160567</v>
      </c>
      <c r="D275" s="13">
        <v>0</v>
      </c>
      <c r="E275" s="13">
        <v>0</v>
      </c>
      <c r="F275" s="13">
        <v>0</v>
      </c>
      <c r="G275" s="13">
        <v>457160567</v>
      </c>
      <c r="H275" s="13">
        <v>457160567</v>
      </c>
      <c r="I275" s="13">
        <v>143000000</v>
      </c>
      <c r="J275" s="13">
        <v>143000000</v>
      </c>
      <c r="K275" s="13">
        <v>143000000</v>
      </c>
      <c r="L275" s="13">
        <v>0</v>
      </c>
    </row>
    <row r="276" spans="1:12" ht="28.5" hidden="1">
      <c r="A276" s="243" t="s">
        <v>727</v>
      </c>
      <c r="B276" s="244" t="s">
        <v>728</v>
      </c>
      <c r="C276" s="16">
        <v>722864227</v>
      </c>
      <c r="D276" s="16">
        <v>0</v>
      </c>
      <c r="E276" s="16">
        <v>0</v>
      </c>
      <c r="F276" s="16">
        <v>0</v>
      </c>
      <c r="G276" s="16">
        <v>722864227</v>
      </c>
      <c r="H276" s="16">
        <v>722864227</v>
      </c>
      <c r="I276" s="16">
        <v>632864227</v>
      </c>
      <c r="J276" s="16">
        <v>632864227</v>
      </c>
      <c r="K276" s="13">
        <v>632864227</v>
      </c>
      <c r="L276" s="13">
        <v>0</v>
      </c>
    </row>
    <row r="277" spans="1:12" ht="28.5" hidden="1">
      <c r="A277" s="239" t="s">
        <v>729</v>
      </c>
      <c r="B277" s="240" t="s">
        <v>730</v>
      </c>
      <c r="C277" s="13">
        <v>722864227</v>
      </c>
      <c r="D277" s="13">
        <v>0</v>
      </c>
      <c r="E277" s="13">
        <v>0</v>
      </c>
      <c r="F277" s="13">
        <v>0</v>
      </c>
      <c r="G277" s="13">
        <v>722864227</v>
      </c>
      <c r="H277" s="13">
        <v>722864227</v>
      </c>
      <c r="I277" s="13">
        <v>632864227</v>
      </c>
      <c r="J277" s="13">
        <v>632864227</v>
      </c>
      <c r="K277" s="13">
        <v>632864227</v>
      </c>
      <c r="L277" s="13">
        <v>0</v>
      </c>
    </row>
    <row r="278" spans="1:12" ht="42.75" hidden="1">
      <c r="A278" s="243" t="s">
        <v>731</v>
      </c>
      <c r="B278" s="244" t="s">
        <v>732</v>
      </c>
      <c r="C278" s="16">
        <v>431848387</v>
      </c>
      <c r="D278" s="16">
        <v>0</v>
      </c>
      <c r="E278" s="16">
        <v>430000000</v>
      </c>
      <c r="F278" s="16">
        <v>130000000</v>
      </c>
      <c r="G278" s="16">
        <v>731848387</v>
      </c>
      <c r="H278" s="16">
        <v>730000000</v>
      </c>
      <c r="I278" s="16">
        <v>528000000</v>
      </c>
      <c r="J278" s="16">
        <v>528000000</v>
      </c>
      <c r="K278" s="13">
        <v>528000000</v>
      </c>
      <c r="L278" s="13">
        <v>1848387</v>
      </c>
    </row>
    <row r="279" spans="1:12" ht="28.5" hidden="1">
      <c r="A279" s="239" t="s">
        <v>733</v>
      </c>
      <c r="B279" s="240" t="s">
        <v>734</v>
      </c>
      <c r="C279" s="13">
        <v>431848387</v>
      </c>
      <c r="D279" s="13">
        <v>0</v>
      </c>
      <c r="E279" s="13">
        <v>0</v>
      </c>
      <c r="F279" s="13">
        <v>130000000</v>
      </c>
      <c r="G279" s="13">
        <v>301848387</v>
      </c>
      <c r="H279" s="13">
        <v>301848387</v>
      </c>
      <c r="I279" s="13">
        <v>118000000</v>
      </c>
      <c r="J279" s="13">
        <v>118000000</v>
      </c>
      <c r="K279" s="13">
        <v>118000000</v>
      </c>
      <c r="L279" s="13">
        <v>0</v>
      </c>
    </row>
    <row r="280" spans="1:12" ht="28.5" hidden="1">
      <c r="A280" s="239" t="s">
        <v>735</v>
      </c>
      <c r="B280" s="240" t="s">
        <v>736</v>
      </c>
      <c r="C280" s="13">
        <v>0</v>
      </c>
      <c r="D280" s="13">
        <v>0</v>
      </c>
      <c r="E280" s="13">
        <v>430000000</v>
      </c>
      <c r="F280" s="13">
        <v>0</v>
      </c>
      <c r="G280" s="13">
        <v>430000000</v>
      </c>
      <c r="H280" s="13">
        <v>428151613</v>
      </c>
      <c r="I280" s="13">
        <v>410000000</v>
      </c>
      <c r="J280" s="13">
        <v>410000000</v>
      </c>
      <c r="K280" s="13">
        <v>410000000</v>
      </c>
      <c r="L280" s="13">
        <v>1848387</v>
      </c>
    </row>
    <row r="281" spans="1:12" ht="42.75" hidden="1">
      <c r="A281" s="243" t="s">
        <v>737</v>
      </c>
      <c r="B281" s="244" t="s">
        <v>738</v>
      </c>
      <c r="C281" s="16">
        <v>807598090</v>
      </c>
      <c r="D281" s="16">
        <v>0</v>
      </c>
      <c r="E281" s="16">
        <v>0</v>
      </c>
      <c r="F281" s="16">
        <v>800000000</v>
      </c>
      <c r="G281" s="16">
        <v>7598090</v>
      </c>
      <c r="H281" s="16">
        <v>0</v>
      </c>
      <c r="I281" s="16">
        <v>0</v>
      </c>
      <c r="J281" s="16">
        <v>0</v>
      </c>
      <c r="K281" s="13">
        <v>0</v>
      </c>
      <c r="L281" s="13">
        <v>7598090</v>
      </c>
    </row>
    <row r="282" spans="1:12" ht="42.75" hidden="1">
      <c r="A282" s="239" t="s">
        <v>739</v>
      </c>
      <c r="B282" s="240" t="s">
        <v>740</v>
      </c>
      <c r="C282" s="13">
        <v>807598090</v>
      </c>
      <c r="D282" s="13">
        <v>0</v>
      </c>
      <c r="E282" s="13">
        <v>0</v>
      </c>
      <c r="F282" s="13">
        <v>800000000</v>
      </c>
      <c r="G282" s="13">
        <v>7598090</v>
      </c>
      <c r="H282" s="13">
        <v>0</v>
      </c>
      <c r="I282" s="13">
        <v>0</v>
      </c>
      <c r="J282" s="13">
        <v>0</v>
      </c>
      <c r="K282" s="13">
        <v>0</v>
      </c>
      <c r="L282" s="13">
        <v>7598090</v>
      </c>
    </row>
    <row r="283" spans="1:12" ht="28.5" hidden="1">
      <c r="A283" s="243" t="s">
        <v>741</v>
      </c>
      <c r="B283" s="244" t="s">
        <v>742</v>
      </c>
      <c r="C283" s="16">
        <v>500000000</v>
      </c>
      <c r="D283" s="16">
        <v>0</v>
      </c>
      <c r="E283" s="16">
        <v>500000000</v>
      </c>
      <c r="F283" s="16">
        <v>0</v>
      </c>
      <c r="G283" s="16">
        <v>1000000000</v>
      </c>
      <c r="H283" s="16">
        <v>1000000000</v>
      </c>
      <c r="I283" s="16">
        <v>500000000</v>
      </c>
      <c r="J283" s="16">
        <v>500000000</v>
      </c>
      <c r="K283" s="13">
        <v>500000000</v>
      </c>
      <c r="L283" s="13">
        <v>0</v>
      </c>
    </row>
    <row r="284" spans="1:12" ht="15" hidden="1">
      <c r="A284" s="239" t="s">
        <v>743</v>
      </c>
      <c r="B284" s="240" t="s">
        <v>744</v>
      </c>
      <c r="C284" s="13">
        <v>500000000</v>
      </c>
      <c r="D284" s="13">
        <v>0</v>
      </c>
      <c r="E284" s="13">
        <v>500000000</v>
      </c>
      <c r="F284" s="13">
        <v>0</v>
      </c>
      <c r="G284" s="13">
        <v>1000000000</v>
      </c>
      <c r="H284" s="13">
        <v>1000000000</v>
      </c>
      <c r="I284" s="13">
        <v>500000000</v>
      </c>
      <c r="J284" s="13">
        <v>500000000</v>
      </c>
      <c r="K284" s="13">
        <v>500000000</v>
      </c>
      <c r="L284" s="13">
        <v>0</v>
      </c>
    </row>
    <row r="285" spans="1:12" ht="15" hidden="1">
      <c r="A285" s="243" t="s">
        <v>745</v>
      </c>
      <c r="B285" s="244" t="s">
        <v>746</v>
      </c>
      <c r="C285" s="16">
        <v>238000000</v>
      </c>
      <c r="D285" s="16">
        <v>6262000000</v>
      </c>
      <c r="E285" s="16">
        <v>500000000</v>
      </c>
      <c r="F285" s="16">
        <v>5817213000</v>
      </c>
      <c r="G285" s="16">
        <v>1182787000</v>
      </c>
      <c r="H285" s="16">
        <v>502000000</v>
      </c>
      <c r="I285" s="16">
        <v>0</v>
      </c>
      <c r="J285" s="16">
        <v>0</v>
      </c>
      <c r="K285" s="13">
        <v>0</v>
      </c>
      <c r="L285" s="13">
        <v>680787000</v>
      </c>
    </row>
    <row r="286" spans="1:12" ht="15" hidden="1">
      <c r="A286" s="239" t="s">
        <v>747</v>
      </c>
      <c r="B286" s="240" t="s">
        <v>748</v>
      </c>
      <c r="C286" s="13">
        <v>238000000</v>
      </c>
      <c r="D286" s="13">
        <v>0</v>
      </c>
      <c r="E286" s="13">
        <v>0</v>
      </c>
      <c r="F286" s="13">
        <v>0</v>
      </c>
      <c r="G286" s="13">
        <v>238000000</v>
      </c>
      <c r="H286" s="13">
        <v>2000000</v>
      </c>
      <c r="I286" s="13">
        <v>0</v>
      </c>
      <c r="J286" s="13">
        <v>0</v>
      </c>
      <c r="K286" s="13">
        <v>0</v>
      </c>
      <c r="L286" s="13">
        <v>236000000</v>
      </c>
    </row>
    <row r="287" spans="1:12" ht="28.5" hidden="1">
      <c r="A287" s="239" t="s">
        <v>749</v>
      </c>
      <c r="B287" s="240" t="s">
        <v>750</v>
      </c>
      <c r="C287" s="13">
        <v>0</v>
      </c>
      <c r="D287" s="13">
        <v>6262000000</v>
      </c>
      <c r="E287" s="13">
        <v>0</v>
      </c>
      <c r="F287" s="13">
        <v>5817213000</v>
      </c>
      <c r="G287" s="13">
        <v>444787000</v>
      </c>
      <c r="H287" s="13">
        <v>0</v>
      </c>
      <c r="I287" s="13">
        <v>0</v>
      </c>
      <c r="J287" s="13">
        <v>0</v>
      </c>
      <c r="K287" s="13">
        <v>0</v>
      </c>
      <c r="L287" s="13">
        <v>444787000</v>
      </c>
    </row>
    <row r="288" spans="1:12" ht="15" hidden="1">
      <c r="A288" s="243" t="s">
        <v>751</v>
      </c>
      <c r="B288" s="244" t="s">
        <v>752</v>
      </c>
      <c r="C288" s="16">
        <v>0</v>
      </c>
      <c r="D288" s="16">
        <v>0</v>
      </c>
      <c r="E288" s="16">
        <v>500000000</v>
      </c>
      <c r="F288" s="16">
        <v>0</v>
      </c>
      <c r="G288" s="16">
        <v>500000000</v>
      </c>
      <c r="H288" s="16">
        <v>500000000</v>
      </c>
      <c r="I288" s="16">
        <v>0</v>
      </c>
      <c r="J288" s="16">
        <v>0</v>
      </c>
      <c r="K288" s="13">
        <v>0</v>
      </c>
      <c r="L288" s="13">
        <v>0</v>
      </c>
    </row>
    <row r="289" spans="1:12" ht="15" hidden="1">
      <c r="A289" s="239" t="s">
        <v>753</v>
      </c>
      <c r="B289" s="240" t="s">
        <v>754</v>
      </c>
      <c r="C289" s="13">
        <v>0</v>
      </c>
      <c r="D289" s="13">
        <v>0</v>
      </c>
      <c r="E289" s="13">
        <v>500000000</v>
      </c>
      <c r="F289" s="13">
        <v>0</v>
      </c>
      <c r="G289" s="13">
        <v>500000000</v>
      </c>
      <c r="H289" s="13">
        <v>500000000</v>
      </c>
      <c r="I289" s="13">
        <v>0</v>
      </c>
      <c r="J289" s="13">
        <v>0</v>
      </c>
      <c r="K289" s="13">
        <v>0</v>
      </c>
      <c r="L289" s="13">
        <v>0</v>
      </c>
    </row>
    <row r="290" spans="1:12" ht="28.5">
      <c r="A290" s="241" t="s">
        <v>755</v>
      </c>
      <c r="B290" s="242" t="s">
        <v>576</v>
      </c>
      <c r="C290" s="15">
        <v>1099138874</v>
      </c>
      <c r="D290" s="15">
        <v>188383618.23</v>
      </c>
      <c r="E290" s="15">
        <v>646138874</v>
      </c>
      <c r="F290" s="15">
        <v>646138874</v>
      </c>
      <c r="G290" s="15">
        <v>1287522492.23</v>
      </c>
      <c r="H290" s="15">
        <v>568000000</v>
      </c>
      <c r="I290" s="15">
        <v>453000000</v>
      </c>
      <c r="J290" s="15">
        <v>453000000</v>
      </c>
      <c r="K290" s="13">
        <v>453000000</v>
      </c>
      <c r="L290" s="13">
        <v>719522492.23</v>
      </c>
    </row>
    <row r="291" spans="1:12" ht="28.5">
      <c r="A291" s="241" t="s">
        <v>756</v>
      </c>
      <c r="B291" s="242" t="s">
        <v>757</v>
      </c>
      <c r="C291" s="15">
        <v>1099138874</v>
      </c>
      <c r="D291" s="15">
        <v>188383618.23</v>
      </c>
      <c r="E291" s="15">
        <v>646138874</v>
      </c>
      <c r="F291" s="15">
        <v>646138874</v>
      </c>
      <c r="G291" s="15">
        <v>1287522492.23</v>
      </c>
      <c r="H291" s="15">
        <v>568000000</v>
      </c>
      <c r="I291" s="15">
        <v>453000000</v>
      </c>
      <c r="J291" s="15">
        <v>453000000</v>
      </c>
      <c r="K291" s="13">
        <v>453000000</v>
      </c>
      <c r="L291" s="13">
        <v>719522492.23</v>
      </c>
    </row>
    <row r="292" spans="1:12" ht="28.5">
      <c r="A292" s="241" t="s">
        <v>758</v>
      </c>
      <c r="B292" s="242" t="s">
        <v>576</v>
      </c>
      <c r="C292" s="15">
        <v>1099138874</v>
      </c>
      <c r="D292" s="15">
        <v>188383618.23</v>
      </c>
      <c r="E292" s="15">
        <v>646138874</v>
      </c>
      <c r="F292" s="15">
        <v>646138874</v>
      </c>
      <c r="G292" s="15">
        <v>1287522492.23</v>
      </c>
      <c r="H292" s="15">
        <v>568000000</v>
      </c>
      <c r="I292" s="15">
        <v>453000000</v>
      </c>
      <c r="J292" s="15">
        <v>453000000</v>
      </c>
      <c r="K292" s="13">
        <v>453000000</v>
      </c>
      <c r="L292" s="13">
        <v>719522492.23</v>
      </c>
    </row>
    <row r="293" spans="1:12" ht="50.25" customHeight="1">
      <c r="A293" s="243" t="s">
        <v>759</v>
      </c>
      <c r="B293" s="244" t="s">
        <v>760</v>
      </c>
      <c r="C293" s="16">
        <v>1099138874</v>
      </c>
      <c r="D293" s="16">
        <v>188383618.23</v>
      </c>
      <c r="E293" s="16">
        <v>646138874</v>
      </c>
      <c r="F293" s="16">
        <v>646138874</v>
      </c>
      <c r="G293" s="16">
        <v>1287522492.23</v>
      </c>
      <c r="H293" s="16">
        <v>568000000</v>
      </c>
      <c r="I293" s="16">
        <v>453000000</v>
      </c>
      <c r="J293" s="16">
        <v>453000000</v>
      </c>
      <c r="K293" s="13">
        <v>453000000</v>
      </c>
      <c r="L293" s="13">
        <v>719522492.23</v>
      </c>
    </row>
    <row r="294" spans="1:12" ht="28.5">
      <c r="A294" s="245" t="s">
        <v>761</v>
      </c>
      <c r="B294" s="246" t="s">
        <v>762</v>
      </c>
      <c r="C294" s="17">
        <v>1099138874</v>
      </c>
      <c r="D294" s="15">
        <v>0</v>
      </c>
      <c r="E294" s="15">
        <v>0</v>
      </c>
      <c r="F294" s="15">
        <v>646138874</v>
      </c>
      <c r="G294" s="17">
        <v>453000000</v>
      </c>
      <c r="H294" s="15">
        <v>453000000</v>
      </c>
      <c r="I294" s="15">
        <v>453000000</v>
      </c>
      <c r="J294" s="17">
        <v>453000000</v>
      </c>
      <c r="K294" s="13">
        <v>453000000</v>
      </c>
      <c r="L294" s="13">
        <v>0</v>
      </c>
    </row>
    <row r="295" spans="1:12" ht="42.75">
      <c r="A295" s="245" t="s">
        <v>763</v>
      </c>
      <c r="B295" s="246" t="s">
        <v>764</v>
      </c>
      <c r="C295" s="17">
        <v>0</v>
      </c>
      <c r="D295" s="15">
        <v>115000000</v>
      </c>
      <c r="E295" s="15">
        <v>646138874</v>
      </c>
      <c r="F295" s="15">
        <v>0</v>
      </c>
      <c r="G295" s="15">
        <v>761138874</v>
      </c>
      <c r="H295" s="15">
        <v>115000000</v>
      </c>
      <c r="I295" s="15">
        <v>0</v>
      </c>
      <c r="J295" s="17">
        <v>0</v>
      </c>
      <c r="K295" s="13">
        <v>0</v>
      </c>
      <c r="L295" s="13">
        <v>646138874</v>
      </c>
    </row>
    <row r="296" spans="1:12" ht="28.5">
      <c r="A296" s="245" t="s">
        <v>765</v>
      </c>
      <c r="B296" s="246" t="s">
        <v>766</v>
      </c>
      <c r="C296" s="17">
        <v>0</v>
      </c>
      <c r="D296" s="17">
        <v>42785233.23</v>
      </c>
      <c r="E296" s="17">
        <v>0</v>
      </c>
      <c r="F296" s="17">
        <v>0</v>
      </c>
      <c r="G296" s="17">
        <v>42785233.23</v>
      </c>
      <c r="H296" s="17">
        <v>0</v>
      </c>
      <c r="I296" s="17">
        <v>0</v>
      </c>
      <c r="J296" s="17">
        <v>0</v>
      </c>
      <c r="K296" s="13">
        <v>0</v>
      </c>
      <c r="L296" s="13">
        <v>42785233.23</v>
      </c>
    </row>
    <row r="297" spans="1:12" ht="28.5">
      <c r="A297" s="245" t="s">
        <v>767</v>
      </c>
      <c r="B297" s="246" t="s">
        <v>768</v>
      </c>
      <c r="C297" s="17">
        <v>0</v>
      </c>
      <c r="D297" s="17">
        <v>30598385</v>
      </c>
      <c r="E297" s="17">
        <v>0</v>
      </c>
      <c r="F297" s="17">
        <v>0</v>
      </c>
      <c r="G297" s="17">
        <v>30598385</v>
      </c>
      <c r="H297" s="17">
        <v>0</v>
      </c>
      <c r="I297" s="17">
        <v>0</v>
      </c>
      <c r="J297" s="17">
        <v>0</v>
      </c>
      <c r="K297" s="13">
        <v>0</v>
      </c>
      <c r="L297" s="13">
        <v>30598385</v>
      </c>
    </row>
    <row r="298" spans="1:12" ht="28.5" hidden="1">
      <c r="A298" s="247" t="s">
        <v>769</v>
      </c>
      <c r="B298" s="248" t="s">
        <v>770</v>
      </c>
      <c r="C298" s="18">
        <v>137481426006</v>
      </c>
      <c r="D298" s="18">
        <v>42842719097</v>
      </c>
      <c r="E298" s="18">
        <v>33411180393</v>
      </c>
      <c r="F298" s="18">
        <v>28170167393</v>
      </c>
      <c r="G298" s="18">
        <v>185565158103</v>
      </c>
      <c r="H298" s="18">
        <v>121664745499</v>
      </c>
      <c r="I298" s="18">
        <v>67951663984</v>
      </c>
      <c r="J298" s="18">
        <v>34175725949</v>
      </c>
      <c r="K298" s="13">
        <v>31049962669.68</v>
      </c>
      <c r="L298" s="13">
        <v>63900412604</v>
      </c>
    </row>
    <row r="299" spans="1:12" ht="15" hidden="1">
      <c r="A299" s="241" t="s">
        <v>771</v>
      </c>
      <c r="B299" s="242" t="s">
        <v>772</v>
      </c>
      <c r="C299" s="15">
        <v>51775106275</v>
      </c>
      <c r="D299" s="15">
        <v>8384659559</v>
      </c>
      <c r="E299" s="15">
        <v>2439427522</v>
      </c>
      <c r="F299" s="15">
        <v>2060669488</v>
      </c>
      <c r="G299" s="15">
        <v>60538523868</v>
      </c>
      <c r="H299" s="15">
        <v>37189361398</v>
      </c>
      <c r="I299" s="15">
        <v>33766053410</v>
      </c>
      <c r="J299" s="15">
        <v>21227165812</v>
      </c>
      <c r="K299" s="13">
        <v>18847860180</v>
      </c>
      <c r="L299" s="13">
        <v>23349162470</v>
      </c>
    </row>
    <row r="300" spans="1:12" ht="15" hidden="1">
      <c r="A300" s="243" t="s">
        <v>773</v>
      </c>
      <c r="B300" s="244" t="s">
        <v>774</v>
      </c>
      <c r="C300" s="16">
        <v>37564775424</v>
      </c>
      <c r="D300" s="16">
        <v>599802225</v>
      </c>
      <c r="E300" s="16">
        <v>79431705</v>
      </c>
      <c r="F300" s="16">
        <v>444530297</v>
      </c>
      <c r="G300" s="16">
        <v>37799479057</v>
      </c>
      <c r="H300" s="16">
        <v>17447570094</v>
      </c>
      <c r="I300" s="16">
        <v>17415757979</v>
      </c>
      <c r="J300" s="16">
        <v>15965694157</v>
      </c>
      <c r="K300" s="13">
        <v>13738250813</v>
      </c>
      <c r="L300" s="13">
        <v>20351908963</v>
      </c>
    </row>
    <row r="301" spans="1:12" ht="15" hidden="1">
      <c r="A301" s="243" t="s">
        <v>775</v>
      </c>
      <c r="B301" s="244" t="s">
        <v>776</v>
      </c>
      <c r="C301" s="16">
        <v>28602601306</v>
      </c>
      <c r="D301" s="16">
        <v>552802225</v>
      </c>
      <c r="E301" s="16">
        <v>0</v>
      </c>
      <c r="F301" s="16">
        <v>278792550</v>
      </c>
      <c r="G301" s="16">
        <v>28876610981</v>
      </c>
      <c r="H301" s="16">
        <v>12072606544</v>
      </c>
      <c r="I301" s="16">
        <v>12072606544</v>
      </c>
      <c r="J301" s="16">
        <v>12072606544</v>
      </c>
      <c r="K301" s="13">
        <v>10071280884</v>
      </c>
      <c r="L301" s="13">
        <v>16804004437</v>
      </c>
    </row>
    <row r="302" spans="1:12" ht="28.5" hidden="1">
      <c r="A302" s="243" t="s">
        <v>777</v>
      </c>
      <c r="B302" s="244" t="s">
        <v>778</v>
      </c>
      <c r="C302" s="16">
        <v>23821044930</v>
      </c>
      <c r="D302" s="16">
        <v>502752225</v>
      </c>
      <c r="E302" s="16">
        <v>0</v>
      </c>
      <c r="F302" s="16">
        <v>278792550</v>
      </c>
      <c r="G302" s="16">
        <v>24045004605</v>
      </c>
      <c r="H302" s="16">
        <v>10085388623</v>
      </c>
      <c r="I302" s="16">
        <v>10085388623</v>
      </c>
      <c r="J302" s="16">
        <v>10085388623</v>
      </c>
      <c r="K302" s="13">
        <v>8434743668</v>
      </c>
      <c r="L302" s="13">
        <v>13959615982</v>
      </c>
    </row>
    <row r="303" spans="1:12" ht="28.5" hidden="1">
      <c r="A303" s="243" t="s">
        <v>779</v>
      </c>
      <c r="B303" s="244" t="s">
        <v>780</v>
      </c>
      <c r="C303" s="16">
        <v>22608134934</v>
      </c>
      <c r="D303" s="16">
        <v>252540000</v>
      </c>
      <c r="E303" s="16">
        <v>0</v>
      </c>
      <c r="F303" s="16">
        <v>278792550</v>
      </c>
      <c r="G303" s="16">
        <v>22581882384</v>
      </c>
      <c r="H303" s="16">
        <v>9260113273</v>
      </c>
      <c r="I303" s="16">
        <v>9260113273</v>
      </c>
      <c r="J303" s="16">
        <v>9260113273</v>
      </c>
      <c r="K303" s="13">
        <v>7609468318</v>
      </c>
      <c r="L303" s="13">
        <v>13321769111</v>
      </c>
    </row>
    <row r="304" spans="1:12" ht="15" hidden="1">
      <c r="A304" s="239" t="s">
        <v>781</v>
      </c>
      <c r="B304" s="240" t="s">
        <v>782</v>
      </c>
      <c r="C304" s="13">
        <v>15043129624</v>
      </c>
      <c r="D304" s="13">
        <v>200000000</v>
      </c>
      <c r="E304" s="13">
        <v>0</v>
      </c>
      <c r="F304" s="13">
        <v>278792550</v>
      </c>
      <c r="G304" s="13">
        <v>14964337074</v>
      </c>
      <c r="H304" s="13">
        <v>8125520456</v>
      </c>
      <c r="I304" s="13">
        <v>8125520456</v>
      </c>
      <c r="J304" s="13">
        <v>8125520456</v>
      </c>
      <c r="K304" s="13">
        <v>6608890051</v>
      </c>
      <c r="L304" s="13">
        <v>6838816618</v>
      </c>
    </row>
    <row r="305" spans="1:12" ht="15" hidden="1">
      <c r="A305" s="239" t="s">
        <v>783</v>
      </c>
      <c r="B305" s="240" t="s">
        <v>784</v>
      </c>
      <c r="C305" s="13">
        <v>2551015514</v>
      </c>
      <c r="D305" s="13">
        <v>0</v>
      </c>
      <c r="E305" s="13">
        <v>0</v>
      </c>
      <c r="F305" s="13">
        <v>0</v>
      </c>
      <c r="G305" s="13">
        <v>2551015514</v>
      </c>
      <c r="H305" s="13">
        <v>426094406</v>
      </c>
      <c r="I305" s="13">
        <v>426094406</v>
      </c>
      <c r="J305" s="13">
        <v>426094406</v>
      </c>
      <c r="K305" s="13">
        <v>425372715</v>
      </c>
      <c r="L305" s="13">
        <v>2124921108</v>
      </c>
    </row>
    <row r="306" spans="1:12" ht="15" hidden="1">
      <c r="A306" s="239" t="s">
        <v>785</v>
      </c>
      <c r="B306" s="240" t="s">
        <v>786</v>
      </c>
      <c r="C306" s="13">
        <v>1558703</v>
      </c>
      <c r="D306" s="13">
        <v>0</v>
      </c>
      <c r="E306" s="13">
        <v>0</v>
      </c>
      <c r="F306" s="13">
        <v>0</v>
      </c>
      <c r="G306" s="13">
        <v>1558703</v>
      </c>
      <c r="H306" s="13">
        <v>187220</v>
      </c>
      <c r="I306" s="13">
        <v>187220</v>
      </c>
      <c r="J306" s="13">
        <v>187220</v>
      </c>
      <c r="K306" s="13">
        <v>187220</v>
      </c>
      <c r="L306" s="13">
        <v>1371483</v>
      </c>
    </row>
    <row r="307" spans="1:12" ht="15" hidden="1">
      <c r="A307" s="239" t="s">
        <v>787</v>
      </c>
      <c r="B307" s="240" t="s">
        <v>788</v>
      </c>
      <c r="C307" s="13">
        <v>200000000</v>
      </c>
      <c r="D307" s="13">
        <v>0</v>
      </c>
      <c r="E307" s="13">
        <v>0</v>
      </c>
      <c r="F307" s="13">
        <v>0</v>
      </c>
      <c r="G307" s="13">
        <v>200000000</v>
      </c>
      <c r="H307" s="13">
        <v>170164477</v>
      </c>
      <c r="I307" s="13">
        <v>170164477</v>
      </c>
      <c r="J307" s="13">
        <v>170164477</v>
      </c>
      <c r="K307" s="13">
        <v>132792059</v>
      </c>
      <c r="L307" s="13">
        <v>29835523</v>
      </c>
    </row>
    <row r="308" spans="1:12" ht="15" hidden="1">
      <c r="A308" s="239" t="s">
        <v>789</v>
      </c>
      <c r="B308" s="240" t="s">
        <v>790</v>
      </c>
      <c r="C308" s="13">
        <v>24452397</v>
      </c>
      <c r="D308" s="13">
        <v>0</v>
      </c>
      <c r="E308" s="13">
        <v>0</v>
      </c>
      <c r="F308" s="13">
        <v>0</v>
      </c>
      <c r="G308" s="13">
        <v>24452397</v>
      </c>
      <c r="H308" s="13">
        <v>11065926</v>
      </c>
      <c r="I308" s="13">
        <v>11065926</v>
      </c>
      <c r="J308" s="13">
        <v>11065926</v>
      </c>
      <c r="K308" s="13">
        <v>9153706</v>
      </c>
      <c r="L308" s="13">
        <v>13386471</v>
      </c>
    </row>
    <row r="309" spans="1:12" ht="15" hidden="1">
      <c r="A309" s="239" t="s">
        <v>791</v>
      </c>
      <c r="B309" s="240" t="s">
        <v>792</v>
      </c>
      <c r="C309" s="13">
        <v>3459347</v>
      </c>
      <c r="D309" s="13">
        <v>0</v>
      </c>
      <c r="E309" s="13">
        <v>0</v>
      </c>
      <c r="F309" s="13">
        <v>0</v>
      </c>
      <c r="G309" s="13">
        <v>3459347</v>
      </c>
      <c r="H309" s="13">
        <v>1680749</v>
      </c>
      <c r="I309" s="13">
        <v>1680749</v>
      </c>
      <c r="J309" s="13">
        <v>1680749</v>
      </c>
      <c r="K309" s="13">
        <v>1386836</v>
      </c>
      <c r="L309" s="13">
        <v>1778598</v>
      </c>
    </row>
    <row r="310" spans="1:12" ht="15" hidden="1">
      <c r="A310" s="239" t="s">
        <v>793</v>
      </c>
      <c r="B310" s="240" t="s">
        <v>794</v>
      </c>
      <c r="C310" s="13">
        <v>300686606</v>
      </c>
      <c r="D310" s="13">
        <v>0</v>
      </c>
      <c r="E310" s="13">
        <v>0</v>
      </c>
      <c r="F310" s="13">
        <v>0</v>
      </c>
      <c r="G310" s="13">
        <v>300686606</v>
      </c>
      <c r="H310" s="13">
        <v>173567735</v>
      </c>
      <c r="I310" s="13">
        <v>173567735</v>
      </c>
      <c r="J310" s="13">
        <v>173567735</v>
      </c>
      <c r="K310" s="13">
        <v>143745657</v>
      </c>
      <c r="L310" s="13">
        <v>127118871</v>
      </c>
    </row>
    <row r="311" spans="1:12" ht="28.5" hidden="1">
      <c r="A311" s="239" t="s">
        <v>795</v>
      </c>
      <c r="B311" s="240" t="s">
        <v>796</v>
      </c>
      <c r="C311" s="13">
        <v>336772809</v>
      </c>
      <c r="D311" s="13">
        <v>0</v>
      </c>
      <c r="E311" s="13">
        <v>0</v>
      </c>
      <c r="F311" s="13">
        <v>0</v>
      </c>
      <c r="G311" s="13">
        <v>336772809</v>
      </c>
      <c r="H311" s="13">
        <v>44771474</v>
      </c>
      <c r="I311" s="13">
        <v>44771474</v>
      </c>
      <c r="J311" s="13">
        <v>44771474</v>
      </c>
      <c r="K311" s="13">
        <v>11625517</v>
      </c>
      <c r="L311" s="13">
        <v>292001335</v>
      </c>
    </row>
    <row r="312" spans="1:12" ht="15" hidden="1">
      <c r="A312" s="239" t="s">
        <v>797</v>
      </c>
      <c r="B312" s="240" t="s">
        <v>798</v>
      </c>
      <c r="C312" s="13">
        <v>60000</v>
      </c>
      <c r="D312" s="13">
        <v>40000</v>
      </c>
      <c r="E312" s="13">
        <v>0</v>
      </c>
      <c r="F312" s="13">
        <v>0</v>
      </c>
      <c r="G312" s="13">
        <v>100000</v>
      </c>
      <c r="H312" s="13">
        <v>27544</v>
      </c>
      <c r="I312" s="13">
        <v>27544</v>
      </c>
      <c r="J312" s="13">
        <v>27544</v>
      </c>
      <c r="K312" s="13">
        <v>22849</v>
      </c>
      <c r="L312" s="13">
        <v>72456</v>
      </c>
    </row>
    <row r="313" spans="1:12" ht="15" hidden="1">
      <c r="A313" s="239" t="s">
        <v>799</v>
      </c>
      <c r="B313" s="240" t="s">
        <v>800</v>
      </c>
      <c r="C313" s="13">
        <v>1857266065</v>
      </c>
      <c r="D313" s="13">
        <v>0</v>
      </c>
      <c r="E313" s="13">
        <v>0</v>
      </c>
      <c r="F313" s="13">
        <v>0</v>
      </c>
      <c r="G313" s="13">
        <v>1857266065</v>
      </c>
      <c r="H313" s="13">
        <v>6907708</v>
      </c>
      <c r="I313" s="13">
        <v>6907708</v>
      </c>
      <c r="J313" s="13">
        <v>6907708</v>
      </c>
      <c r="K313" s="13">
        <v>6481710</v>
      </c>
      <c r="L313" s="13">
        <v>1850358357</v>
      </c>
    </row>
    <row r="314" spans="1:12" ht="15" hidden="1">
      <c r="A314" s="239" t="s">
        <v>801</v>
      </c>
      <c r="B314" s="240" t="s">
        <v>802</v>
      </c>
      <c r="C314" s="13">
        <v>833338168</v>
      </c>
      <c r="D314" s="13">
        <v>0</v>
      </c>
      <c r="E314" s="13">
        <v>0</v>
      </c>
      <c r="F314" s="13">
        <v>0</v>
      </c>
      <c r="G314" s="13">
        <v>833338168</v>
      </c>
      <c r="H314" s="13">
        <v>10390979</v>
      </c>
      <c r="I314" s="13">
        <v>10390979</v>
      </c>
      <c r="J314" s="13">
        <v>10390979</v>
      </c>
      <c r="K314" s="13">
        <v>10390979</v>
      </c>
      <c r="L314" s="13">
        <v>822947189</v>
      </c>
    </row>
    <row r="315" spans="1:12" ht="15" hidden="1">
      <c r="A315" s="239" t="s">
        <v>803</v>
      </c>
      <c r="B315" s="240" t="s">
        <v>804</v>
      </c>
      <c r="C315" s="13">
        <v>110901016</v>
      </c>
      <c r="D315" s="13">
        <v>0</v>
      </c>
      <c r="E315" s="13">
        <v>0</v>
      </c>
      <c r="F315" s="13">
        <v>0</v>
      </c>
      <c r="G315" s="13">
        <v>110901016</v>
      </c>
      <c r="H315" s="13">
        <v>43605724</v>
      </c>
      <c r="I315" s="13">
        <v>43605724</v>
      </c>
      <c r="J315" s="13">
        <v>43605724</v>
      </c>
      <c r="K315" s="13">
        <v>42113474</v>
      </c>
      <c r="L315" s="13">
        <v>67295292</v>
      </c>
    </row>
    <row r="316" spans="1:12" ht="15" hidden="1">
      <c r="A316" s="239" t="s">
        <v>805</v>
      </c>
      <c r="B316" s="240" t="s">
        <v>806</v>
      </c>
      <c r="C316" s="13">
        <v>385914709</v>
      </c>
      <c r="D316" s="13">
        <v>0</v>
      </c>
      <c r="E316" s="13">
        <v>0</v>
      </c>
      <c r="F316" s="13">
        <v>0</v>
      </c>
      <c r="G316" s="13">
        <v>385914709</v>
      </c>
      <c r="H316" s="13">
        <v>157421762</v>
      </c>
      <c r="I316" s="13">
        <v>157421762</v>
      </c>
      <c r="J316" s="13">
        <v>157421762</v>
      </c>
      <c r="K316" s="13">
        <v>128598432</v>
      </c>
      <c r="L316" s="13">
        <v>228492947</v>
      </c>
    </row>
    <row r="317" spans="1:12" ht="15" hidden="1">
      <c r="A317" s="239" t="s">
        <v>807</v>
      </c>
      <c r="B317" s="240" t="s">
        <v>808</v>
      </c>
      <c r="C317" s="13">
        <v>873698824</v>
      </c>
      <c r="D317" s="13">
        <v>0</v>
      </c>
      <c r="E317" s="13">
        <v>0</v>
      </c>
      <c r="F317" s="13">
        <v>0</v>
      </c>
      <c r="G317" s="13">
        <v>873698824</v>
      </c>
      <c r="H317" s="13">
        <v>5777</v>
      </c>
      <c r="I317" s="13">
        <v>5777</v>
      </c>
      <c r="J317" s="13">
        <v>5777</v>
      </c>
      <c r="K317" s="13">
        <v>5777</v>
      </c>
      <c r="L317" s="13">
        <v>873693047</v>
      </c>
    </row>
    <row r="318" spans="1:12" ht="28.5" hidden="1">
      <c r="A318" s="239" t="s">
        <v>809</v>
      </c>
      <c r="B318" s="240" t="s">
        <v>810</v>
      </c>
      <c r="C318" s="13">
        <v>85881152</v>
      </c>
      <c r="D318" s="13">
        <v>52500000</v>
      </c>
      <c r="E318" s="13">
        <v>0</v>
      </c>
      <c r="F318" s="13">
        <v>0</v>
      </c>
      <c r="G318" s="13">
        <v>138381152</v>
      </c>
      <c r="H318" s="13">
        <v>88701336</v>
      </c>
      <c r="I318" s="13">
        <v>88701336</v>
      </c>
      <c r="J318" s="13">
        <v>88701336</v>
      </c>
      <c r="K318" s="13">
        <v>88701336</v>
      </c>
      <c r="L318" s="13">
        <v>49679816</v>
      </c>
    </row>
    <row r="319" spans="1:12" ht="28.5" hidden="1">
      <c r="A319" s="243" t="s">
        <v>811</v>
      </c>
      <c r="B319" s="244" t="s">
        <v>812</v>
      </c>
      <c r="C319" s="16">
        <v>1212909996</v>
      </c>
      <c r="D319" s="16">
        <v>250212225</v>
      </c>
      <c r="E319" s="16">
        <v>0</v>
      </c>
      <c r="F319" s="16">
        <v>0</v>
      </c>
      <c r="G319" s="16">
        <v>1463122221</v>
      </c>
      <c r="H319" s="16">
        <v>825275350</v>
      </c>
      <c r="I319" s="16">
        <v>825275350</v>
      </c>
      <c r="J319" s="16">
        <v>825275350</v>
      </c>
      <c r="K319" s="13">
        <v>825275350</v>
      </c>
      <c r="L319" s="13">
        <v>637846871</v>
      </c>
    </row>
    <row r="320" spans="1:12" ht="28.5" hidden="1">
      <c r="A320" s="239" t="s">
        <v>813</v>
      </c>
      <c r="B320" s="240" t="s">
        <v>814</v>
      </c>
      <c r="C320" s="13">
        <v>1212909996</v>
      </c>
      <c r="D320" s="13">
        <v>250212225</v>
      </c>
      <c r="E320" s="13">
        <v>0</v>
      </c>
      <c r="F320" s="13">
        <v>0</v>
      </c>
      <c r="G320" s="13">
        <v>1463122221</v>
      </c>
      <c r="H320" s="13">
        <v>825275350</v>
      </c>
      <c r="I320" s="13">
        <v>825275350</v>
      </c>
      <c r="J320" s="13">
        <v>825275350</v>
      </c>
      <c r="K320" s="13">
        <v>825275350</v>
      </c>
      <c r="L320" s="13">
        <v>637846871</v>
      </c>
    </row>
    <row r="321" spans="1:12" ht="15" hidden="1">
      <c r="A321" s="243" t="s">
        <v>815</v>
      </c>
      <c r="B321" s="244" t="s">
        <v>816</v>
      </c>
      <c r="C321" s="16">
        <v>2877267754</v>
      </c>
      <c r="D321" s="16">
        <v>40050000</v>
      </c>
      <c r="E321" s="16">
        <v>0</v>
      </c>
      <c r="F321" s="16">
        <v>0</v>
      </c>
      <c r="G321" s="16">
        <v>2917317754</v>
      </c>
      <c r="H321" s="16">
        <v>1179081901</v>
      </c>
      <c r="I321" s="16">
        <v>1179081901</v>
      </c>
      <c r="J321" s="16">
        <v>1179081901</v>
      </c>
      <c r="K321" s="13">
        <v>991310720</v>
      </c>
      <c r="L321" s="13">
        <v>1738235853</v>
      </c>
    </row>
    <row r="322" spans="1:12" ht="28.5" hidden="1">
      <c r="A322" s="243" t="s">
        <v>817</v>
      </c>
      <c r="B322" s="244" t="s">
        <v>818</v>
      </c>
      <c r="C322" s="16">
        <v>2672769911</v>
      </c>
      <c r="D322" s="16">
        <v>40050000</v>
      </c>
      <c r="E322" s="16">
        <v>0</v>
      </c>
      <c r="F322" s="16">
        <v>0</v>
      </c>
      <c r="G322" s="16">
        <v>2712819911</v>
      </c>
      <c r="H322" s="16">
        <v>1089527507</v>
      </c>
      <c r="I322" s="16">
        <v>1089527507</v>
      </c>
      <c r="J322" s="16">
        <v>1089527507</v>
      </c>
      <c r="K322" s="13">
        <v>901756326</v>
      </c>
      <c r="L322" s="13">
        <v>1623292404</v>
      </c>
    </row>
    <row r="323" spans="1:12" ht="15" hidden="1">
      <c r="A323" s="239" t="s">
        <v>819</v>
      </c>
      <c r="B323" s="240" t="s">
        <v>782</v>
      </c>
      <c r="C323" s="13">
        <v>1348737779</v>
      </c>
      <c r="D323" s="13">
        <v>20000000</v>
      </c>
      <c r="E323" s="13">
        <v>0</v>
      </c>
      <c r="F323" s="13">
        <v>0</v>
      </c>
      <c r="G323" s="13">
        <v>1368737779</v>
      </c>
      <c r="H323" s="13">
        <v>732971614</v>
      </c>
      <c r="I323" s="13">
        <v>732971614</v>
      </c>
      <c r="J323" s="13">
        <v>732971614</v>
      </c>
      <c r="K323" s="13">
        <v>603604115</v>
      </c>
      <c r="L323" s="13">
        <v>635766165</v>
      </c>
    </row>
    <row r="324" spans="1:12" ht="15" hidden="1">
      <c r="A324" s="239" t="s">
        <v>820</v>
      </c>
      <c r="B324" s="240" t="s">
        <v>821</v>
      </c>
      <c r="C324" s="13">
        <v>272894372</v>
      </c>
      <c r="D324" s="13">
        <v>0</v>
      </c>
      <c r="E324" s="13">
        <v>0</v>
      </c>
      <c r="F324" s="13">
        <v>0</v>
      </c>
      <c r="G324" s="13">
        <v>272894372</v>
      </c>
      <c r="H324" s="13">
        <v>32737540</v>
      </c>
      <c r="I324" s="13">
        <v>32737540</v>
      </c>
      <c r="J324" s="13">
        <v>32737540</v>
      </c>
      <c r="K324" s="13">
        <v>32737540</v>
      </c>
      <c r="L324" s="13">
        <v>240156832</v>
      </c>
    </row>
    <row r="325" spans="1:12" ht="15" hidden="1">
      <c r="A325" s="239" t="s">
        <v>822</v>
      </c>
      <c r="B325" s="240" t="s">
        <v>786</v>
      </c>
      <c r="C325" s="13">
        <v>596078936</v>
      </c>
      <c r="D325" s="13">
        <v>0</v>
      </c>
      <c r="E325" s="13">
        <v>0</v>
      </c>
      <c r="F325" s="13">
        <v>0</v>
      </c>
      <c r="G325" s="13">
        <v>596078936</v>
      </c>
      <c r="H325" s="13">
        <v>264545006</v>
      </c>
      <c r="I325" s="13">
        <v>264545006</v>
      </c>
      <c r="J325" s="13">
        <v>264545006</v>
      </c>
      <c r="K325" s="13">
        <v>217217941</v>
      </c>
      <c r="L325" s="13">
        <v>331533930</v>
      </c>
    </row>
    <row r="326" spans="1:12" ht="15" hidden="1">
      <c r="A326" s="239" t="s">
        <v>823</v>
      </c>
      <c r="B326" s="240" t="s">
        <v>792</v>
      </c>
      <c r="C326" s="13">
        <v>346607</v>
      </c>
      <c r="D326" s="13">
        <v>0</v>
      </c>
      <c r="E326" s="13">
        <v>0</v>
      </c>
      <c r="F326" s="13">
        <v>0</v>
      </c>
      <c r="G326" s="13">
        <v>346607</v>
      </c>
      <c r="H326" s="13">
        <v>177459</v>
      </c>
      <c r="I326" s="13">
        <v>177459</v>
      </c>
      <c r="J326" s="13">
        <v>177459</v>
      </c>
      <c r="K326" s="13">
        <v>144802</v>
      </c>
      <c r="L326" s="13">
        <v>169148</v>
      </c>
    </row>
    <row r="327" spans="1:12" ht="15" hidden="1">
      <c r="A327" s="239" t="s">
        <v>824</v>
      </c>
      <c r="B327" s="240" t="s">
        <v>794</v>
      </c>
      <c r="C327" s="13">
        <v>37674961</v>
      </c>
      <c r="D327" s="13">
        <v>0</v>
      </c>
      <c r="E327" s="13">
        <v>0</v>
      </c>
      <c r="F327" s="13">
        <v>0</v>
      </c>
      <c r="G327" s="13">
        <v>37674961</v>
      </c>
      <c r="H327" s="13">
        <v>19740207</v>
      </c>
      <c r="I327" s="13">
        <v>19740207</v>
      </c>
      <c r="J327" s="13">
        <v>19740207</v>
      </c>
      <c r="K327" s="13">
        <v>16429655</v>
      </c>
      <c r="L327" s="13">
        <v>17934754</v>
      </c>
    </row>
    <row r="328" spans="1:12" ht="28.5" hidden="1">
      <c r="A328" s="239" t="s">
        <v>825</v>
      </c>
      <c r="B328" s="240" t="s">
        <v>826</v>
      </c>
      <c r="C328" s="13">
        <v>30934993</v>
      </c>
      <c r="D328" s="13">
        <v>0</v>
      </c>
      <c r="E328" s="13">
        <v>0</v>
      </c>
      <c r="F328" s="13">
        <v>0</v>
      </c>
      <c r="G328" s="13">
        <v>30934993</v>
      </c>
      <c r="H328" s="13">
        <v>2907503</v>
      </c>
      <c r="I328" s="13">
        <v>2907503</v>
      </c>
      <c r="J328" s="13">
        <v>2907503</v>
      </c>
      <c r="K328" s="13">
        <v>42266</v>
      </c>
      <c r="L328" s="13">
        <v>28027490</v>
      </c>
    </row>
    <row r="329" spans="1:12" ht="15" hidden="1">
      <c r="A329" s="239" t="s">
        <v>827</v>
      </c>
      <c r="B329" s="240" t="s">
        <v>828</v>
      </c>
      <c r="C329" s="13">
        <v>8237684</v>
      </c>
      <c r="D329" s="13">
        <v>0</v>
      </c>
      <c r="E329" s="13">
        <v>0</v>
      </c>
      <c r="F329" s="13">
        <v>0</v>
      </c>
      <c r="G329" s="13">
        <v>8237684</v>
      </c>
      <c r="H329" s="13">
        <v>3799851</v>
      </c>
      <c r="I329" s="13">
        <v>3799851</v>
      </c>
      <c r="J329" s="13">
        <v>3799851</v>
      </c>
      <c r="K329" s="13">
        <v>3120335</v>
      </c>
      <c r="L329" s="13">
        <v>4437833</v>
      </c>
    </row>
    <row r="330" spans="1:12" ht="15" hidden="1">
      <c r="A330" s="239" t="s">
        <v>829</v>
      </c>
      <c r="B330" s="240" t="s">
        <v>830</v>
      </c>
      <c r="C330" s="13">
        <v>24000</v>
      </c>
      <c r="D330" s="13">
        <v>0</v>
      </c>
      <c r="E330" s="13">
        <v>0</v>
      </c>
      <c r="F330" s="13">
        <v>0</v>
      </c>
      <c r="G330" s="13">
        <v>24000</v>
      </c>
      <c r="H330" s="13">
        <v>5251</v>
      </c>
      <c r="I330" s="13">
        <v>5251</v>
      </c>
      <c r="J330" s="13">
        <v>5251</v>
      </c>
      <c r="K330" s="13">
        <v>4455</v>
      </c>
      <c r="L330" s="13">
        <v>18749</v>
      </c>
    </row>
    <row r="331" spans="1:12" ht="15" hidden="1">
      <c r="A331" s="239" t="s">
        <v>831</v>
      </c>
      <c r="B331" s="240" t="s">
        <v>800</v>
      </c>
      <c r="C331" s="13">
        <v>193291185</v>
      </c>
      <c r="D331" s="13">
        <v>0</v>
      </c>
      <c r="E331" s="13">
        <v>0</v>
      </c>
      <c r="F331" s="13">
        <v>0</v>
      </c>
      <c r="G331" s="13">
        <v>193291185</v>
      </c>
      <c r="H331" s="13">
        <v>1239455</v>
      </c>
      <c r="I331" s="13">
        <v>1239455</v>
      </c>
      <c r="J331" s="13">
        <v>1239455</v>
      </c>
      <c r="K331" s="13">
        <v>1239455</v>
      </c>
      <c r="L331" s="13">
        <v>192051730</v>
      </c>
    </row>
    <row r="332" spans="1:12" ht="15" hidden="1">
      <c r="A332" s="239" t="s">
        <v>832</v>
      </c>
      <c r="B332" s="240" t="s">
        <v>802</v>
      </c>
      <c r="C332" s="13">
        <v>111495995</v>
      </c>
      <c r="D332" s="13">
        <v>0</v>
      </c>
      <c r="E332" s="13">
        <v>0</v>
      </c>
      <c r="F332" s="13">
        <v>0</v>
      </c>
      <c r="G332" s="13">
        <v>111495995</v>
      </c>
      <c r="H332" s="13">
        <v>100246</v>
      </c>
      <c r="I332" s="13">
        <v>100246</v>
      </c>
      <c r="J332" s="13">
        <v>100246</v>
      </c>
      <c r="K332" s="13">
        <v>100246</v>
      </c>
      <c r="L332" s="13">
        <v>111395749</v>
      </c>
    </row>
    <row r="333" spans="1:12" ht="15" hidden="1">
      <c r="A333" s="239" t="s">
        <v>833</v>
      </c>
      <c r="B333" s="240" t="s">
        <v>804</v>
      </c>
      <c r="C333" s="13">
        <v>2625551</v>
      </c>
      <c r="D333" s="13">
        <v>0</v>
      </c>
      <c r="E333" s="13">
        <v>0</v>
      </c>
      <c r="F333" s="13">
        <v>0</v>
      </c>
      <c r="G333" s="13">
        <v>2625551</v>
      </c>
      <c r="H333" s="13">
        <v>1335488</v>
      </c>
      <c r="I333" s="13">
        <v>1335488</v>
      </c>
      <c r="J333" s="13">
        <v>1335488</v>
      </c>
      <c r="K333" s="13">
        <v>1335488</v>
      </c>
      <c r="L333" s="13">
        <v>1290063</v>
      </c>
    </row>
    <row r="334" spans="1:12" ht="15" hidden="1">
      <c r="A334" s="239" t="s">
        <v>834</v>
      </c>
      <c r="B334" s="240" t="s">
        <v>835</v>
      </c>
      <c r="C334" s="13">
        <v>22000000</v>
      </c>
      <c r="D334" s="13">
        <v>0</v>
      </c>
      <c r="E334" s="13">
        <v>0</v>
      </c>
      <c r="F334" s="13">
        <v>0</v>
      </c>
      <c r="G334" s="13">
        <v>22000000</v>
      </c>
      <c r="H334" s="13">
        <v>12982065</v>
      </c>
      <c r="I334" s="13">
        <v>12982065</v>
      </c>
      <c r="J334" s="13">
        <v>12982065</v>
      </c>
      <c r="K334" s="13">
        <v>9473242</v>
      </c>
      <c r="L334" s="13">
        <v>9017935</v>
      </c>
    </row>
    <row r="335" spans="1:12" ht="15" hidden="1">
      <c r="A335" s="239" t="s">
        <v>836</v>
      </c>
      <c r="B335" s="240" t="s">
        <v>837</v>
      </c>
      <c r="C335" s="13">
        <v>8846896</v>
      </c>
      <c r="D335" s="13">
        <v>0</v>
      </c>
      <c r="E335" s="13">
        <v>0</v>
      </c>
      <c r="F335" s="13">
        <v>0</v>
      </c>
      <c r="G335" s="13">
        <v>8846896</v>
      </c>
      <c r="H335" s="13">
        <v>477412</v>
      </c>
      <c r="I335" s="13">
        <v>477412</v>
      </c>
      <c r="J335" s="13">
        <v>477412</v>
      </c>
      <c r="K335" s="13">
        <v>477412</v>
      </c>
      <c r="L335" s="13">
        <v>8369484</v>
      </c>
    </row>
    <row r="336" spans="1:12" ht="28.5" hidden="1">
      <c r="A336" s="239" t="s">
        <v>838</v>
      </c>
      <c r="B336" s="240" t="s">
        <v>839</v>
      </c>
      <c r="C336" s="13">
        <v>35091445</v>
      </c>
      <c r="D336" s="13">
        <v>20000000</v>
      </c>
      <c r="E336" s="13">
        <v>0</v>
      </c>
      <c r="F336" s="13">
        <v>0</v>
      </c>
      <c r="G336" s="13">
        <v>55091445</v>
      </c>
      <c r="H336" s="13">
        <v>12014844</v>
      </c>
      <c r="I336" s="13">
        <v>12014844</v>
      </c>
      <c r="J336" s="13">
        <v>12014844</v>
      </c>
      <c r="K336" s="13">
        <v>12014844</v>
      </c>
      <c r="L336" s="13">
        <v>43076601</v>
      </c>
    </row>
    <row r="337" spans="1:12" ht="15" hidden="1">
      <c r="A337" s="239" t="s">
        <v>840</v>
      </c>
      <c r="B337" s="240" t="s">
        <v>806</v>
      </c>
      <c r="C337" s="13">
        <v>4489507</v>
      </c>
      <c r="D337" s="13">
        <v>0</v>
      </c>
      <c r="E337" s="13">
        <v>0</v>
      </c>
      <c r="F337" s="13">
        <v>0</v>
      </c>
      <c r="G337" s="13">
        <v>4489507</v>
      </c>
      <c r="H337" s="13">
        <v>4489507</v>
      </c>
      <c r="I337" s="13">
        <v>4489507</v>
      </c>
      <c r="J337" s="13">
        <v>4489507</v>
      </c>
      <c r="K337" s="13">
        <v>3811296</v>
      </c>
      <c r="L337" s="13">
        <v>0</v>
      </c>
    </row>
    <row r="338" spans="1:12" ht="15" hidden="1">
      <c r="A338" s="239" t="s">
        <v>841</v>
      </c>
      <c r="B338" s="240" t="s">
        <v>842</v>
      </c>
      <c r="C338" s="13">
        <v>0</v>
      </c>
      <c r="D338" s="13">
        <v>50000</v>
      </c>
      <c r="E338" s="13">
        <v>0</v>
      </c>
      <c r="F338" s="13">
        <v>0</v>
      </c>
      <c r="G338" s="13">
        <v>50000</v>
      </c>
      <c r="H338" s="13">
        <v>4059</v>
      </c>
      <c r="I338" s="13">
        <v>4059</v>
      </c>
      <c r="J338" s="13">
        <v>4059</v>
      </c>
      <c r="K338" s="13">
        <v>3234</v>
      </c>
      <c r="L338" s="13">
        <v>45941</v>
      </c>
    </row>
    <row r="339" spans="1:12" ht="28.5" hidden="1">
      <c r="A339" s="243" t="s">
        <v>843</v>
      </c>
      <c r="B339" s="244" t="s">
        <v>844</v>
      </c>
      <c r="C339" s="16">
        <v>204497843</v>
      </c>
      <c r="D339" s="16">
        <v>0</v>
      </c>
      <c r="E339" s="16">
        <v>0</v>
      </c>
      <c r="F339" s="16">
        <v>0</v>
      </c>
      <c r="G339" s="16">
        <v>204497843</v>
      </c>
      <c r="H339" s="16">
        <v>89554394</v>
      </c>
      <c r="I339" s="16">
        <v>89554394</v>
      </c>
      <c r="J339" s="16">
        <v>89554394</v>
      </c>
      <c r="K339" s="13">
        <v>89554394</v>
      </c>
      <c r="L339" s="13">
        <v>114943449</v>
      </c>
    </row>
    <row r="340" spans="1:12" ht="28.5" hidden="1">
      <c r="A340" s="239" t="s">
        <v>845</v>
      </c>
      <c r="B340" s="240" t="s">
        <v>846</v>
      </c>
      <c r="C340" s="13">
        <v>204497843</v>
      </c>
      <c r="D340" s="13">
        <v>0</v>
      </c>
      <c r="E340" s="13">
        <v>0</v>
      </c>
      <c r="F340" s="13">
        <v>0</v>
      </c>
      <c r="G340" s="13">
        <v>204497843</v>
      </c>
      <c r="H340" s="13">
        <v>89554394</v>
      </c>
      <c r="I340" s="13">
        <v>89554394</v>
      </c>
      <c r="J340" s="13">
        <v>89554394</v>
      </c>
      <c r="K340" s="13">
        <v>89554394</v>
      </c>
      <c r="L340" s="13">
        <v>114943449</v>
      </c>
    </row>
    <row r="341" spans="1:12" ht="28.5" hidden="1">
      <c r="A341" s="243" t="s">
        <v>847</v>
      </c>
      <c r="B341" s="244" t="s">
        <v>848</v>
      </c>
      <c r="C341" s="16">
        <v>1904288622</v>
      </c>
      <c r="D341" s="16">
        <v>10000000</v>
      </c>
      <c r="E341" s="16">
        <v>0</v>
      </c>
      <c r="F341" s="16">
        <v>0</v>
      </c>
      <c r="G341" s="16">
        <v>1914288622</v>
      </c>
      <c r="H341" s="16">
        <v>808136020</v>
      </c>
      <c r="I341" s="16">
        <v>808136020</v>
      </c>
      <c r="J341" s="16">
        <v>808136020</v>
      </c>
      <c r="K341" s="13">
        <v>645226496</v>
      </c>
      <c r="L341" s="13">
        <v>1106152602</v>
      </c>
    </row>
    <row r="342" spans="1:12" ht="15" hidden="1">
      <c r="A342" s="239" t="s">
        <v>849</v>
      </c>
      <c r="B342" s="240" t="s">
        <v>782</v>
      </c>
      <c r="C342" s="13">
        <v>1300317858</v>
      </c>
      <c r="D342" s="13">
        <v>0</v>
      </c>
      <c r="E342" s="13">
        <v>0</v>
      </c>
      <c r="F342" s="13">
        <v>0</v>
      </c>
      <c r="G342" s="13">
        <v>1300317858</v>
      </c>
      <c r="H342" s="13">
        <v>646625050</v>
      </c>
      <c r="I342" s="13">
        <v>646625050</v>
      </c>
      <c r="J342" s="13">
        <v>646625050</v>
      </c>
      <c r="K342" s="13">
        <v>532478066</v>
      </c>
      <c r="L342" s="13">
        <v>653692808</v>
      </c>
    </row>
    <row r="343" spans="1:12" ht="15" hidden="1">
      <c r="A343" s="239" t="s">
        <v>850</v>
      </c>
      <c r="B343" s="240" t="s">
        <v>821</v>
      </c>
      <c r="C343" s="13">
        <v>99829421</v>
      </c>
      <c r="D343" s="13">
        <v>0</v>
      </c>
      <c r="E343" s="13">
        <v>0</v>
      </c>
      <c r="F343" s="13">
        <v>0</v>
      </c>
      <c r="G343" s="13">
        <v>99829421</v>
      </c>
      <c r="H343" s="13">
        <v>41336933</v>
      </c>
      <c r="I343" s="13">
        <v>41336933</v>
      </c>
      <c r="J343" s="13">
        <v>41336933</v>
      </c>
      <c r="K343" s="13">
        <v>23553714</v>
      </c>
      <c r="L343" s="13">
        <v>58492488</v>
      </c>
    </row>
    <row r="344" spans="1:12" ht="15" hidden="1">
      <c r="A344" s="239" t="s">
        <v>851</v>
      </c>
      <c r="B344" s="240" t="s">
        <v>788</v>
      </c>
      <c r="C344" s="13">
        <v>24000000</v>
      </c>
      <c r="D344" s="13">
        <v>0</v>
      </c>
      <c r="E344" s="13">
        <v>0</v>
      </c>
      <c r="F344" s="13">
        <v>0</v>
      </c>
      <c r="G344" s="13">
        <v>24000000</v>
      </c>
      <c r="H344" s="13">
        <v>4835526</v>
      </c>
      <c r="I344" s="13">
        <v>4835526</v>
      </c>
      <c r="J344" s="13">
        <v>4835526</v>
      </c>
      <c r="K344" s="13">
        <v>3935636</v>
      </c>
      <c r="L344" s="13">
        <v>19164474</v>
      </c>
    </row>
    <row r="345" spans="1:12" ht="15" hidden="1">
      <c r="A345" s="239" t="s">
        <v>852</v>
      </c>
      <c r="B345" s="240" t="s">
        <v>853</v>
      </c>
      <c r="C345" s="13">
        <v>8419038</v>
      </c>
      <c r="D345" s="13">
        <v>0</v>
      </c>
      <c r="E345" s="13">
        <v>0</v>
      </c>
      <c r="F345" s="13">
        <v>0</v>
      </c>
      <c r="G345" s="13">
        <v>8419038</v>
      </c>
      <c r="H345" s="13">
        <v>3481497</v>
      </c>
      <c r="I345" s="13">
        <v>3481497</v>
      </c>
      <c r="J345" s="13">
        <v>3481497</v>
      </c>
      <c r="K345" s="13">
        <v>1994035</v>
      </c>
      <c r="L345" s="13">
        <v>4937541</v>
      </c>
    </row>
    <row r="346" spans="1:12" ht="15" hidden="1">
      <c r="A346" s="239" t="s">
        <v>854</v>
      </c>
      <c r="B346" s="240" t="s">
        <v>855</v>
      </c>
      <c r="C346" s="13">
        <v>42898994</v>
      </c>
      <c r="D346" s="13">
        <v>0</v>
      </c>
      <c r="E346" s="13">
        <v>0</v>
      </c>
      <c r="F346" s="13">
        <v>0</v>
      </c>
      <c r="G346" s="13">
        <v>42898994</v>
      </c>
      <c r="H346" s="13">
        <v>21468049</v>
      </c>
      <c r="I346" s="13">
        <v>21468049</v>
      </c>
      <c r="J346" s="13">
        <v>21468049</v>
      </c>
      <c r="K346" s="13">
        <v>14977467</v>
      </c>
      <c r="L346" s="13">
        <v>21430945</v>
      </c>
    </row>
    <row r="347" spans="1:12" ht="15" hidden="1">
      <c r="A347" s="239" t="s">
        <v>856</v>
      </c>
      <c r="B347" s="240" t="s">
        <v>857</v>
      </c>
      <c r="C347" s="13">
        <v>5554422</v>
      </c>
      <c r="D347" s="13">
        <v>0</v>
      </c>
      <c r="E347" s="13">
        <v>0</v>
      </c>
      <c r="F347" s="13">
        <v>0</v>
      </c>
      <c r="G347" s="13">
        <v>5554422</v>
      </c>
      <c r="H347" s="13">
        <v>0</v>
      </c>
      <c r="I347" s="13">
        <v>0</v>
      </c>
      <c r="J347" s="13">
        <v>0</v>
      </c>
      <c r="K347" s="13">
        <v>0</v>
      </c>
      <c r="L347" s="13">
        <v>5554422</v>
      </c>
    </row>
    <row r="348" spans="1:12" ht="15" hidden="1">
      <c r="A348" s="239" t="s">
        <v>858</v>
      </c>
      <c r="B348" s="240" t="s">
        <v>859</v>
      </c>
      <c r="C348" s="13">
        <v>68880173</v>
      </c>
      <c r="D348" s="13">
        <v>0</v>
      </c>
      <c r="E348" s="13">
        <v>0</v>
      </c>
      <c r="F348" s="13">
        <v>0</v>
      </c>
      <c r="G348" s="13">
        <v>68880173</v>
      </c>
      <c r="H348" s="13">
        <v>27880321</v>
      </c>
      <c r="I348" s="13">
        <v>27880321</v>
      </c>
      <c r="J348" s="13">
        <v>27880321</v>
      </c>
      <c r="K348" s="13">
        <v>15994543</v>
      </c>
      <c r="L348" s="13">
        <v>40999852</v>
      </c>
    </row>
    <row r="349" spans="1:12" ht="15" hidden="1">
      <c r="A349" s="239" t="s">
        <v>860</v>
      </c>
      <c r="B349" s="240" t="s">
        <v>806</v>
      </c>
      <c r="C349" s="13">
        <v>123201304</v>
      </c>
      <c r="D349" s="13">
        <v>0</v>
      </c>
      <c r="E349" s="13">
        <v>0</v>
      </c>
      <c r="F349" s="13">
        <v>0</v>
      </c>
      <c r="G349" s="13">
        <v>123201304</v>
      </c>
      <c r="H349" s="13">
        <v>45711085</v>
      </c>
      <c r="I349" s="13">
        <v>45711085</v>
      </c>
      <c r="J349" s="13">
        <v>45711085</v>
      </c>
      <c r="K349" s="13">
        <v>35495476</v>
      </c>
      <c r="L349" s="13">
        <v>77490219</v>
      </c>
    </row>
    <row r="350" spans="1:12" ht="15" hidden="1">
      <c r="A350" s="239" t="s">
        <v>861</v>
      </c>
      <c r="B350" s="240" t="s">
        <v>862</v>
      </c>
      <c r="C350" s="13">
        <v>12351212</v>
      </c>
      <c r="D350" s="13">
        <v>10000000</v>
      </c>
      <c r="E350" s="13">
        <v>0</v>
      </c>
      <c r="F350" s="13">
        <v>0</v>
      </c>
      <c r="G350" s="13">
        <v>22351212</v>
      </c>
      <c r="H350" s="13">
        <v>16797559</v>
      </c>
      <c r="I350" s="13">
        <v>16797559</v>
      </c>
      <c r="J350" s="13">
        <v>16797559</v>
      </c>
      <c r="K350" s="13">
        <v>16797559</v>
      </c>
      <c r="L350" s="13">
        <v>5553653</v>
      </c>
    </row>
    <row r="351" spans="1:12" ht="15" hidden="1">
      <c r="A351" s="239" t="s">
        <v>863</v>
      </c>
      <c r="B351" s="240" t="s">
        <v>864</v>
      </c>
      <c r="C351" s="13">
        <v>63836319</v>
      </c>
      <c r="D351" s="13">
        <v>0</v>
      </c>
      <c r="E351" s="13">
        <v>0</v>
      </c>
      <c r="F351" s="13">
        <v>0</v>
      </c>
      <c r="G351" s="13">
        <v>63836319</v>
      </c>
      <c r="H351" s="13">
        <v>0</v>
      </c>
      <c r="I351" s="13">
        <v>0</v>
      </c>
      <c r="J351" s="13">
        <v>0</v>
      </c>
      <c r="K351" s="13">
        <v>0</v>
      </c>
      <c r="L351" s="13">
        <v>63836319</v>
      </c>
    </row>
    <row r="352" spans="1:12" ht="15" hidden="1">
      <c r="A352" s="239" t="s">
        <v>865</v>
      </c>
      <c r="B352" s="240" t="s">
        <v>800</v>
      </c>
      <c r="C352" s="13">
        <v>154999881</v>
      </c>
      <c r="D352" s="13">
        <v>0</v>
      </c>
      <c r="E352" s="13">
        <v>0</v>
      </c>
      <c r="F352" s="13">
        <v>0</v>
      </c>
      <c r="G352" s="13">
        <v>154999881</v>
      </c>
      <c r="H352" s="13">
        <v>0</v>
      </c>
      <c r="I352" s="13">
        <v>0</v>
      </c>
      <c r="J352" s="13">
        <v>0</v>
      </c>
      <c r="K352" s="13">
        <v>0</v>
      </c>
      <c r="L352" s="13">
        <v>154999881</v>
      </c>
    </row>
    <row r="353" spans="1:12" ht="15" hidden="1">
      <c r="A353" s="243" t="s">
        <v>866</v>
      </c>
      <c r="B353" s="244" t="s">
        <v>867</v>
      </c>
      <c r="C353" s="16">
        <v>6540002361</v>
      </c>
      <c r="D353" s="16">
        <v>47000000</v>
      </c>
      <c r="E353" s="16">
        <v>0</v>
      </c>
      <c r="F353" s="16">
        <v>0</v>
      </c>
      <c r="G353" s="16">
        <v>6587002361</v>
      </c>
      <c r="H353" s="16">
        <v>3237374832</v>
      </c>
      <c r="I353" s="16">
        <v>3237374832</v>
      </c>
      <c r="J353" s="16">
        <v>3237374832</v>
      </c>
      <c r="K353" s="13">
        <v>3020731447</v>
      </c>
      <c r="L353" s="13">
        <v>3349627529</v>
      </c>
    </row>
    <row r="354" spans="1:12" ht="28.5" hidden="1">
      <c r="A354" s="243" t="s">
        <v>868</v>
      </c>
      <c r="B354" s="244" t="s">
        <v>869</v>
      </c>
      <c r="C354" s="16">
        <v>3447644271</v>
      </c>
      <c r="D354" s="16">
        <v>0</v>
      </c>
      <c r="E354" s="16">
        <v>0</v>
      </c>
      <c r="F354" s="16">
        <v>0</v>
      </c>
      <c r="G354" s="16">
        <v>3447644271</v>
      </c>
      <c r="H354" s="16">
        <v>1704051903</v>
      </c>
      <c r="I354" s="16">
        <v>1704051903</v>
      </c>
      <c r="J354" s="16">
        <v>1704051903</v>
      </c>
      <c r="K354" s="13">
        <v>1704051903</v>
      </c>
      <c r="L354" s="13">
        <v>1743592368</v>
      </c>
    </row>
    <row r="355" spans="1:12" ht="15" hidden="1">
      <c r="A355" s="243" t="s">
        <v>870</v>
      </c>
      <c r="B355" s="244" t="s">
        <v>352</v>
      </c>
      <c r="C355" s="16">
        <v>1706192587</v>
      </c>
      <c r="D355" s="16">
        <v>0</v>
      </c>
      <c r="E355" s="16">
        <v>0</v>
      </c>
      <c r="F355" s="16">
        <v>0</v>
      </c>
      <c r="G355" s="16">
        <v>1706192587</v>
      </c>
      <c r="H355" s="16">
        <v>855531155</v>
      </c>
      <c r="I355" s="16">
        <v>855531155</v>
      </c>
      <c r="J355" s="16">
        <v>855531155</v>
      </c>
      <c r="K355" s="13">
        <v>855531155</v>
      </c>
      <c r="L355" s="13">
        <v>850661432</v>
      </c>
    </row>
    <row r="356" spans="1:12" ht="15" hidden="1">
      <c r="A356" s="243" t="s">
        <v>871</v>
      </c>
      <c r="B356" s="244" t="s">
        <v>352</v>
      </c>
      <c r="C356" s="16">
        <v>1706192587</v>
      </c>
      <c r="D356" s="16">
        <v>0</v>
      </c>
      <c r="E356" s="16">
        <v>0</v>
      </c>
      <c r="F356" s="16">
        <v>0</v>
      </c>
      <c r="G356" s="16">
        <v>1706192587</v>
      </c>
      <c r="H356" s="16">
        <v>855531155</v>
      </c>
      <c r="I356" s="16">
        <v>855531155</v>
      </c>
      <c r="J356" s="16">
        <v>855531155</v>
      </c>
      <c r="K356" s="13">
        <v>855531155</v>
      </c>
      <c r="L356" s="13">
        <v>850661432</v>
      </c>
    </row>
    <row r="357" spans="1:12" ht="28.5" hidden="1">
      <c r="A357" s="239" t="s">
        <v>872</v>
      </c>
      <c r="B357" s="240" t="s">
        <v>873</v>
      </c>
      <c r="C357" s="13">
        <v>1706192587</v>
      </c>
      <c r="D357" s="13">
        <v>0</v>
      </c>
      <c r="E357" s="13">
        <v>0</v>
      </c>
      <c r="F357" s="13">
        <v>0</v>
      </c>
      <c r="G357" s="13">
        <v>1706192587</v>
      </c>
      <c r="H357" s="13">
        <v>855531155</v>
      </c>
      <c r="I357" s="13">
        <v>855531155</v>
      </c>
      <c r="J357" s="13">
        <v>855531155</v>
      </c>
      <c r="K357" s="13">
        <v>855531155</v>
      </c>
      <c r="L357" s="13">
        <v>850661432</v>
      </c>
    </row>
    <row r="358" spans="1:12" ht="15" hidden="1">
      <c r="A358" s="243" t="s">
        <v>874</v>
      </c>
      <c r="B358" s="244" t="s">
        <v>387</v>
      </c>
      <c r="C358" s="16">
        <v>1741451684</v>
      </c>
      <c r="D358" s="16">
        <v>0</v>
      </c>
      <c r="E358" s="16">
        <v>0</v>
      </c>
      <c r="F358" s="16">
        <v>0</v>
      </c>
      <c r="G358" s="16">
        <v>1741451684</v>
      </c>
      <c r="H358" s="16">
        <v>848520748</v>
      </c>
      <c r="I358" s="16">
        <v>848520748</v>
      </c>
      <c r="J358" s="16">
        <v>848520748</v>
      </c>
      <c r="K358" s="13">
        <v>848520748</v>
      </c>
      <c r="L358" s="13">
        <v>892930936</v>
      </c>
    </row>
    <row r="359" spans="1:12" ht="28.5" hidden="1">
      <c r="A359" s="239" t="s">
        <v>875</v>
      </c>
      <c r="B359" s="240" t="s">
        <v>876</v>
      </c>
      <c r="C359" s="13">
        <v>1741451684</v>
      </c>
      <c r="D359" s="13">
        <v>0</v>
      </c>
      <c r="E359" s="13">
        <v>0</v>
      </c>
      <c r="F359" s="13">
        <v>0</v>
      </c>
      <c r="G359" s="13">
        <v>1741451684</v>
      </c>
      <c r="H359" s="13">
        <v>848520748</v>
      </c>
      <c r="I359" s="13">
        <v>848520748</v>
      </c>
      <c r="J359" s="13">
        <v>848520748</v>
      </c>
      <c r="K359" s="13">
        <v>848520748</v>
      </c>
      <c r="L359" s="13">
        <v>892930936</v>
      </c>
    </row>
    <row r="360" spans="1:12" ht="28.5" hidden="1">
      <c r="A360" s="243" t="s">
        <v>877</v>
      </c>
      <c r="B360" s="244" t="s">
        <v>878</v>
      </c>
      <c r="C360" s="16">
        <v>1782740782</v>
      </c>
      <c r="D360" s="16">
        <v>0</v>
      </c>
      <c r="E360" s="16">
        <v>0</v>
      </c>
      <c r="F360" s="16">
        <v>0</v>
      </c>
      <c r="G360" s="16">
        <v>1782740782</v>
      </c>
      <c r="H360" s="16">
        <v>864158800</v>
      </c>
      <c r="I360" s="16">
        <v>864158800</v>
      </c>
      <c r="J360" s="16">
        <v>864158800</v>
      </c>
      <c r="K360" s="13">
        <v>707886800</v>
      </c>
      <c r="L360" s="13">
        <v>918581982</v>
      </c>
    </row>
    <row r="361" spans="1:12" ht="15" hidden="1">
      <c r="A361" s="243" t="s">
        <v>879</v>
      </c>
      <c r="B361" s="244" t="s">
        <v>423</v>
      </c>
      <c r="C361" s="16">
        <v>1782740782</v>
      </c>
      <c r="D361" s="16">
        <v>0</v>
      </c>
      <c r="E361" s="16">
        <v>0</v>
      </c>
      <c r="F361" s="16">
        <v>0</v>
      </c>
      <c r="G361" s="16">
        <v>1782740782</v>
      </c>
      <c r="H361" s="16">
        <v>864158800</v>
      </c>
      <c r="I361" s="16">
        <v>864158800</v>
      </c>
      <c r="J361" s="16">
        <v>864158800</v>
      </c>
      <c r="K361" s="13">
        <v>707886800</v>
      </c>
      <c r="L361" s="13">
        <v>918581982</v>
      </c>
    </row>
    <row r="362" spans="1:12" ht="15" hidden="1">
      <c r="A362" s="243" t="s">
        <v>880</v>
      </c>
      <c r="B362" s="244" t="s">
        <v>425</v>
      </c>
      <c r="C362" s="16">
        <v>110182589</v>
      </c>
      <c r="D362" s="16">
        <v>0</v>
      </c>
      <c r="E362" s="16">
        <v>0</v>
      </c>
      <c r="F362" s="16">
        <v>0</v>
      </c>
      <c r="G362" s="16">
        <v>110182589</v>
      </c>
      <c r="H362" s="16">
        <v>48113200</v>
      </c>
      <c r="I362" s="16">
        <v>48113200</v>
      </c>
      <c r="J362" s="16">
        <v>48113200</v>
      </c>
      <c r="K362" s="13">
        <v>39402400</v>
      </c>
      <c r="L362" s="13">
        <v>62069389</v>
      </c>
    </row>
    <row r="363" spans="1:12" ht="15" hidden="1">
      <c r="A363" s="239" t="s">
        <v>881</v>
      </c>
      <c r="B363" s="240" t="s">
        <v>882</v>
      </c>
      <c r="C363" s="13">
        <v>110182589</v>
      </c>
      <c r="D363" s="13">
        <v>0</v>
      </c>
      <c r="E363" s="13">
        <v>0</v>
      </c>
      <c r="F363" s="13">
        <v>0</v>
      </c>
      <c r="G363" s="13">
        <v>110182589</v>
      </c>
      <c r="H363" s="13">
        <v>48113200</v>
      </c>
      <c r="I363" s="13">
        <v>48113200</v>
      </c>
      <c r="J363" s="13">
        <v>48113200</v>
      </c>
      <c r="K363" s="13">
        <v>39402400</v>
      </c>
      <c r="L363" s="13">
        <v>62069389</v>
      </c>
    </row>
    <row r="364" spans="1:12" ht="15" hidden="1">
      <c r="A364" s="243" t="s">
        <v>883</v>
      </c>
      <c r="B364" s="244" t="s">
        <v>436</v>
      </c>
      <c r="C364" s="16">
        <v>560900284</v>
      </c>
      <c r="D364" s="16">
        <v>0</v>
      </c>
      <c r="E364" s="16">
        <v>0</v>
      </c>
      <c r="F364" s="16">
        <v>0</v>
      </c>
      <c r="G364" s="16">
        <v>560900284</v>
      </c>
      <c r="H364" s="16">
        <v>287949500</v>
      </c>
      <c r="I364" s="16">
        <v>287949500</v>
      </c>
      <c r="J364" s="16">
        <v>287949500</v>
      </c>
      <c r="K364" s="13">
        <v>235885000</v>
      </c>
      <c r="L364" s="13">
        <v>272950784</v>
      </c>
    </row>
    <row r="365" spans="1:12" ht="15" hidden="1">
      <c r="A365" s="239" t="s">
        <v>884</v>
      </c>
      <c r="B365" s="240" t="s">
        <v>885</v>
      </c>
      <c r="C365" s="13">
        <v>560900284</v>
      </c>
      <c r="D365" s="13">
        <v>0</v>
      </c>
      <c r="E365" s="13">
        <v>0</v>
      </c>
      <c r="F365" s="13">
        <v>0</v>
      </c>
      <c r="G365" s="13">
        <v>560900284</v>
      </c>
      <c r="H365" s="13">
        <v>287949500</v>
      </c>
      <c r="I365" s="13">
        <v>287949500</v>
      </c>
      <c r="J365" s="13">
        <v>287949500</v>
      </c>
      <c r="K365" s="13">
        <v>235885000</v>
      </c>
      <c r="L365" s="13">
        <v>272950784</v>
      </c>
    </row>
    <row r="366" spans="1:12" ht="15" hidden="1">
      <c r="A366" s="243" t="s">
        <v>886</v>
      </c>
      <c r="B366" s="244" t="s">
        <v>447</v>
      </c>
      <c r="C366" s="16">
        <v>110182589</v>
      </c>
      <c r="D366" s="16">
        <v>0</v>
      </c>
      <c r="E366" s="16">
        <v>0</v>
      </c>
      <c r="F366" s="16">
        <v>0</v>
      </c>
      <c r="G366" s="16">
        <v>110182589</v>
      </c>
      <c r="H366" s="16">
        <v>48113200</v>
      </c>
      <c r="I366" s="16">
        <v>48113200</v>
      </c>
      <c r="J366" s="16">
        <v>48113200</v>
      </c>
      <c r="K366" s="13">
        <v>39402400</v>
      </c>
      <c r="L366" s="13">
        <v>62069389</v>
      </c>
    </row>
    <row r="367" spans="1:12" ht="15" hidden="1">
      <c r="A367" s="239" t="s">
        <v>887</v>
      </c>
      <c r="B367" s="240" t="s">
        <v>888</v>
      </c>
      <c r="C367" s="13">
        <v>110182589</v>
      </c>
      <c r="D367" s="13">
        <v>0</v>
      </c>
      <c r="E367" s="13">
        <v>0</v>
      </c>
      <c r="F367" s="13">
        <v>0</v>
      </c>
      <c r="G367" s="13">
        <v>110182589</v>
      </c>
      <c r="H367" s="13">
        <v>48113200</v>
      </c>
      <c r="I367" s="13">
        <v>48113200</v>
      </c>
      <c r="J367" s="13">
        <v>48113200</v>
      </c>
      <c r="K367" s="13">
        <v>39402400</v>
      </c>
      <c r="L367" s="13">
        <v>62069389</v>
      </c>
    </row>
    <row r="368" spans="1:12" ht="15" hidden="1">
      <c r="A368" s="243" t="s">
        <v>889</v>
      </c>
      <c r="B368" s="244" t="s">
        <v>458</v>
      </c>
      <c r="C368" s="16">
        <v>781248962</v>
      </c>
      <c r="D368" s="16">
        <v>0</v>
      </c>
      <c r="E368" s="16">
        <v>0</v>
      </c>
      <c r="F368" s="16">
        <v>0</v>
      </c>
      <c r="G368" s="16">
        <v>781248962</v>
      </c>
      <c r="H368" s="16">
        <v>383901200</v>
      </c>
      <c r="I368" s="16">
        <v>383901200</v>
      </c>
      <c r="J368" s="16">
        <v>383901200</v>
      </c>
      <c r="K368" s="13">
        <v>314491600</v>
      </c>
      <c r="L368" s="13">
        <v>397347762</v>
      </c>
    </row>
    <row r="369" spans="1:12" ht="28.5" hidden="1">
      <c r="A369" s="239" t="s">
        <v>890</v>
      </c>
      <c r="B369" s="240" t="s">
        <v>891</v>
      </c>
      <c r="C369" s="13">
        <v>781248962</v>
      </c>
      <c r="D369" s="13">
        <v>0</v>
      </c>
      <c r="E369" s="13">
        <v>0</v>
      </c>
      <c r="F369" s="13">
        <v>0</v>
      </c>
      <c r="G369" s="13">
        <v>781248962</v>
      </c>
      <c r="H369" s="13">
        <v>383901200</v>
      </c>
      <c r="I369" s="13">
        <v>383901200</v>
      </c>
      <c r="J369" s="13">
        <v>383901200</v>
      </c>
      <c r="K369" s="13">
        <v>314491600</v>
      </c>
      <c r="L369" s="13">
        <v>397347762</v>
      </c>
    </row>
    <row r="370" spans="1:12" ht="15" hidden="1">
      <c r="A370" s="243" t="s">
        <v>892</v>
      </c>
      <c r="B370" s="244" t="s">
        <v>469</v>
      </c>
      <c r="C370" s="16">
        <v>220226358</v>
      </c>
      <c r="D370" s="16">
        <v>0</v>
      </c>
      <c r="E370" s="16">
        <v>0</v>
      </c>
      <c r="F370" s="16">
        <v>0</v>
      </c>
      <c r="G370" s="16">
        <v>220226358</v>
      </c>
      <c r="H370" s="16">
        <v>96081700</v>
      </c>
      <c r="I370" s="16">
        <v>96081700</v>
      </c>
      <c r="J370" s="16">
        <v>96081700</v>
      </c>
      <c r="K370" s="13">
        <v>78705400</v>
      </c>
      <c r="L370" s="13">
        <v>124144658</v>
      </c>
    </row>
    <row r="371" spans="1:12" ht="15" hidden="1">
      <c r="A371" s="239" t="s">
        <v>893</v>
      </c>
      <c r="B371" s="240" t="s">
        <v>894</v>
      </c>
      <c r="C371" s="13">
        <v>220226358</v>
      </c>
      <c r="D371" s="13">
        <v>0</v>
      </c>
      <c r="E371" s="13">
        <v>0</v>
      </c>
      <c r="F371" s="13">
        <v>0</v>
      </c>
      <c r="G371" s="13">
        <v>220226358</v>
      </c>
      <c r="H371" s="13">
        <v>96081700</v>
      </c>
      <c r="I371" s="13">
        <v>96081700</v>
      </c>
      <c r="J371" s="13">
        <v>96081700</v>
      </c>
      <c r="K371" s="13">
        <v>78705400</v>
      </c>
      <c r="L371" s="13">
        <v>124144658</v>
      </c>
    </row>
    <row r="372" spans="1:12" ht="28.5" hidden="1">
      <c r="A372" s="243" t="s">
        <v>895</v>
      </c>
      <c r="B372" s="244" t="s">
        <v>896</v>
      </c>
      <c r="C372" s="16">
        <v>456270798</v>
      </c>
      <c r="D372" s="16">
        <v>0</v>
      </c>
      <c r="E372" s="16">
        <v>0</v>
      </c>
      <c r="F372" s="16">
        <v>0</v>
      </c>
      <c r="G372" s="16">
        <v>456270798</v>
      </c>
      <c r="H372" s="16">
        <v>194234931</v>
      </c>
      <c r="I372" s="16">
        <v>194234931</v>
      </c>
      <c r="J372" s="16">
        <v>194234931</v>
      </c>
      <c r="K372" s="13">
        <v>194234931</v>
      </c>
      <c r="L372" s="13">
        <v>262035867</v>
      </c>
    </row>
    <row r="373" spans="1:12" ht="15" hidden="1">
      <c r="A373" s="243" t="s">
        <v>897</v>
      </c>
      <c r="B373" s="244" t="s">
        <v>352</v>
      </c>
      <c r="C373" s="16">
        <v>225624115</v>
      </c>
      <c r="D373" s="16">
        <v>0</v>
      </c>
      <c r="E373" s="16">
        <v>0</v>
      </c>
      <c r="F373" s="16">
        <v>0</v>
      </c>
      <c r="G373" s="16">
        <v>225624115</v>
      </c>
      <c r="H373" s="16">
        <v>97721956</v>
      </c>
      <c r="I373" s="16">
        <v>97721956</v>
      </c>
      <c r="J373" s="16">
        <v>97721956</v>
      </c>
      <c r="K373" s="13">
        <v>97721956</v>
      </c>
      <c r="L373" s="13">
        <v>127902159</v>
      </c>
    </row>
    <row r="374" spans="1:12" ht="15" hidden="1">
      <c r="A374" s="243" t="s">
        <v>898</v>
      </c>
      <c r="B374" s="244" t="s">
        <v>352</v>
      </c>
      <c r="C374" s="16">
        <v>225624115</v>
      </c>
      <c r="D374" s="16">
        <v>0</v>
      </c>
      <c r="E374" s="16">
        <v>0</v>
      </c>
      <c r="F374" s="16">
        <v>0</v>
      </c>
      <c r="G374" s="16">
        <v>225624115</v>
      </c>
      <c r="H374" s="16">
        <v>97721956</v>
      </c>
      <c r="I374" s="16">
        <v>97721956</v>
      </c>
      <c r="J374" s="16">
        <v>97721956</v>
      </c>
      <c r="K374" s="13">
        <v>97721956</v>
      </c>
      <c r="L374" s="13">
        <v>127902159</v>
      </c>
    </row>
    <row r="375" spans="1:12" ht="28.5" hidden="1">
      <c r="A375" s="239" t="s">
        <v>899</v>
      </c>
      <c r="B375" s="240" t="s">
        <v>900</v>
      </c>
      <c r="C375" s="13">
        <v>225624115</v>
      </c>
      <c r="D375" s="13">
        <v>0</v>
      </c>
      <c r="E375" s="13">
        <v>0</v>
      </c>
      <c r="F375" s="13">
        <v>0</v>
      </c>
      <c r="G375" s="13">
        <v>225624115</v>
      </c>
      <c r="H375" s="13">
        <v>97721956</v>
      </c>
      <c r="I375" s="13">
        <v>97721956</v>
      </c>
      <c r="J375" s="13">
        <v>97721956</v>
      </c>
      <c r="K375" s="13">
        <v>97721956</v>
      </c>
      <c r="L375" s="13">
        <v>127902159</v>
      </c>
    </row>
    <row r="376" spans="1:12" ht="15" hidden="1">
      <c r="A376" s="243" t="s">
        <v>901</v>
      </c>
      <c r="B376" s="244" t="s">
        <v>387</v>
      </c>
      <c r="C376" s="16">
        <v>230646683</v>
      </c>
      <c r="D376" s="16">
        <v>0</v>
      </c>
      <c r="E376" s="16">
        <v>0</v>
      </c>
      <c r="F376" s="16">
        <v>0</v>
      </c>
      <c r="G376" s="16">
        <v>230646683</v>
      </c>
      <c r="H376" s="16">
        <v>96512975</v>
      </c>
      <c r="I376" s="16">
        <v>96512975</v>
      </c>
      <c r="J376" s="16">
        <v>96512975</v>
      </c>
      <c r="K376" s="13">
        <v>96512975</v>
      </c>
      <c r="L376" s="13">
        <v>134133708</v>
      </c>
    </row>
    <row r="377" spans="1:12" ht="28.5" hidden="1">
      <c r="A377" s="239" t="s">
        <v>902</v>
      </c>
      <c r="B377" s="240" t="s">
        <v>903</v>
      </c>
      <c r="C377" s="13">
        <v>230646683</v>
      </c>
      <c r="D377" s="13">
        <v>0</v>
      </c>
      <c r="E377" s="13">
        <v>0</v>
      </c>
      <c r="F377" s="13">
        <v>0</v>
      </c>
      <c r="G377" s="13">
        <v>230646683</v>
      </c>
      <c r="H377" s="13">
        <v>96512975</v>
      </c>
      <c r="I377" s="13">
        <v>96512975</v>
      </c>
      <c r="J377" s="13">
        <v>96512975</v>
      </c>
      <c r="K377" s="13">
        <v>96512975</v>
      </c>
      <c r="L377" s="13">
        <v>134133708</v>
      </c>
    </row>
    <row r="378" spans="1:12" ht="28.5" hidden="1">
      <c r="A378" s="243" t="s">
        <v>904</v>
      </c>
      <c r="B378" s="244" t="s">
        <v>905</v>
      </c>
      <c r="C378" s="16">
        <v>217988022</v>
      </c>
      <c r="D378" s="16">
        <v>0</v>
      </c>
      <c r="E378" s="16">
        <v>0</v>
      </c>
      <c r="F378" s="16">
        <v>0</v>
      </c>
      <c r="G378" s="16">
        <v>217988022</v>
      </c>
      <c r="H378" s="16">
        <v>99419000</v>
      </c>
      <c r="I378" s="16">
        <v>99419000</v>
      </c>
      <c r="J378" s="16">
        <v>99419000</v>
      </c>
      <c r="K378" s="13">
        <v>81241300</v>
      </c>
      <c r="L378" s="13">
        <v>118569022</v>
      </c>
    </row>
    <row r="379" spans="1:12" ht="15" hidden="1">
      <c r="A379" s="243" t="s">
        <v>906</v>
      </c>
      <c r="B379" s="244" t="s">
        <v>423</v>
      </c>
      <c r="C379" s="16">
        <v>217988022</v>
      </c>
      <c r="D379" s="16">
        <v>0</v>
      </c>
      <c r="E379" s="16">
        <v>0</v>
      </c>
      <c r="F379" s="16">
        <v>0</v>
      </c>
      <c r="G379" s="16">
        <v>217988022</v>
      </c>
      <c r="H379" s="16">
        <v>99419000</v>
      </c>
      <c r="I379" s="16">
        <v>99419000</v>
      </c>
      <c r="J379" s="16">
        <v>99419000</v>
      </c>
      <c r="K379" s="13">
        <v>81241300</v>
      </c>
      <c r="L379" s="13">
        <v>118569022</v>
      </c>
    </row>
    <row r="380" spans="1:12" ht="15" hidden="1">
      <c r="A380" s="243" t="s">
        <v>907</v>
      </c>
      <c r="B380" s="244" t="s">
        <v>425</v>
      </c>
      <c r="C380" s="16">
        <v>12113293</v>
      </c>
      <c r="D380" s="16">
        <v>0</v>
      </c>
      <c r="E380" s="16">
        <v>0</v>
      </c>
      <c r="F380" s="16">
        <v>0</v>
      </c>
      <c r="G380" s="16">
        <v>12113293</v>
      </c>
      <c r="H380" s="16">
        <v>5530200</v>
      </c>
      <c r="I380" s="16">
        <v>5530200</v>
      </c>
      <c r="J380" s="16">
        <v>5530200</v>
      </c>
      <c r="K380" s="13">
        <v>4518700</v>
      </c>
      <c r="L380" s="13">
        <v>6583093</v>
      </c>
    </row>
    <row r="381" spans="1:12" ht="15" hidden="1">
      <c r="A381" s="239" t="s">
        <v>908</v>
      </c>
      <c r="B381" s="240" t="s">
        <v>909</v>
      </c>
      <c r="C381" s="13">
        <v>12113293</v>
      </c>
      <c r="D381" s="13">
        <v>0</v>
      </c>
      <c r="E381" s="13">
        <v>0</v>
      </c>
      <c r="F381" s="13">
        <v>0</v>
      </c>
      <c r="G381" s="13">
        <v>12113293</v>
      </c>
      <c r="H381" s="13">
        <v>5530200</v>
      </c>
      <c r="I381" s="13">
        <v>5530200</v>
      </c>
      <c r="J381" s="13">
        <v>5530200</v>
      </c>
      <c r="K381" s="13">
        <v>4518700</v>
      </c>
      <c r="L381" s="13">
        <v>6583093</v>
      </c>
    </row>
    <row r="382" spans="1:12" ht="15" hidden="1">
      <c r="A382" s="243" t="s">
        <v>910</v>
      </c>
      <c r="B382" s="244" t="s">
        <v>436</v>
      </c>
      <c r="C382" s="16">
        <v>72662051</v>
      </c>
      <c r="D382" s="16">
        <v>0</v>
      </c>
      <c r="E382" s="16">
        <v>0</v>
      </c>
      <c r="F382" s="16">
        <v>0</v>
      </c>
      <c r="G382" s="16">
        <v>72662051</v>
      </c>
      <c r="H382" s="16">
        <v>33132300</v>
      </c>
      <c r="I382" s="16">
        <v>33132300</v>
      </c>
      <c r="J382" s="16">
        <v>33132300</v>
      </c>
      <c r="K382" s="13">
        <v>27074700</v>
      </c>
      <c r="L382" s="13">
        <v>39529751</v>
      </c>
    </row>
    <row r="383" spans="1:12" ht="15" hidden="1">
      <c r="A383" s="239" t="s">
        <v>911</v>
      </c>
      <c r="B383" s="240" t="s">
        <v>912</v>
      </c>
      <c r="C383" s="13">
        <v>72662051</v>
      </c>
      <c r="D383" s="13">
        <v>0</v>
      </c>
      <c r="E383" s="13">
        <v>0</v>
      </c>
      <c r="F383" s="13">
        <v>0</v>
      </c>
      <c r="G383" s="13">
        <v>72662051</v>
      </c>
      <c r="H383" s="13">
        <v>33132300</v>
      </c>
      <c r="I383" s="13">
        <v>33132300</v>
      </c>
      <c r="J383" s="13">
        <v>33132300</v>
      </c>
      <c r="K383" s="13">
        <v>27074700</v>
      </c>
      <c r="L383" s="13">
        <v>39529751</v>
      </c>
    </row>
    <row r="384" spans="1:12" ht="15" hidden="1">
      <c r="A384" s="243" t="s">
        <v>913</v>
      </c>
      <c r="B384" s="244" t="s">
        <v>447</v>
      </c>
      <c r="C384" s="16">
        <v>12113293</v>
      </c>
      <c r="D384" s="16">
        <v>0</v>
      </c>
      <c r="E384" s="16">
        <v>0</v>
      </c>
      <c r="F384" s="16">
        <v>0</v>
      </c>
      <c r="G384" s="16">
        <v>12113293</v>
      </c>
      <c r="H384" s="16">
        <v>5530200</v>
      </c>
      <c r="I384" s="16">
        <v>5530200</v>
      </c>
      <c r="J384" s="16">
        <v>5530200</v>
      </c>
      <c r="K384" s="13">
        <v>4518700</v>
      </c>
      <c r="L384" s="13">
        <v>6583093</v>
      </c>
    </row>
    <row r="385" spans="1:12" ht="15" hidden="1">
      <c r="A385" s="239" t="s">
        <v>914</v>
      </c>
      <c r="B385" s="240" t="s">
        <v>915</v>
      </c>
      <c r="C385" s="13">
        <v>12113293</v>
      </c>
      <c r="D385" s="13">
        <v>0</v>
      </c>
      <c r="E385" s="13">
        <v>0</v>
      </c>
      <c r="F385" s="13">
        <v>0</v>
      </c>
      <c r="G385" s="13">
        <v>12113293</v>
      </c>
      <c r="H385" s="13">
        <v>5530200</v>
      </c>
      <c r="I385" s="13">
        <v>5530200</v>
      </c>
      <c r="J385" s="13">
        <v>5530200</v>
      </c>
      <c r="K385" s="13">
        <v>4518700</v>
      </c>
      <c r="L385" s="13">
        <v>6583093</v>
      </c>
    </row>
    <row r="386" spans="1:12" ht="15" hidden="1">
      <c r="A386" s="243" t="s">
        <v>916</v>
      </c>
      <c r="B386" s="244" t="s">
        <v>917</v>
      </c>
      <c r="C386" s="16">
        <v>96884788</v>
      </c>
      <c r="D386" s="16">
        <v>0</v>
      </c>
      <c r="E386" s="16">
        <v>0</v>
      </c>
      <c r="F386" s="16">
        <v>0</v>
      </c>
      <c r="G386" s="16">
        <v>96884788</v>
      </c>
      <c r="H386" s="16">
        <v>44175900</v>
      </c>
      <c r="I386" s="16">
        <v>44175900</v>
      </c>
      <c r="J386" s="16">
        <v>44175900</v>
      </c>
      <c r="K386" s="13">
        <v>36099500</v>
      </c>
      <c r="L386" s="13">
        <v>52708888</v>
      </c>
    </row>
    <row r="387" spans="1:12" ht="28.5" hidden="1">
      <c r="A387" s="239" t="s">
        <v>918</v>
      </c>
      <c r="B387" s="240" t="s">
        <v>919</v>
      </c>
      <c r="C387" s="13">
        <v>96884788</v>
      </c>
      <c r="D387" s="13">
        <v>0</v>
      </c>
      <c r="E387" s="13">
        <v>0</v>
      </c>
      <c r="F387" s="13">
        <v>0</v>
      </c>
      <c r="G387" s="13">
        <v>96884788</v>
      </c>
      <c r="H387" s="13">
        <v>44175900</v>
      </c>
      <c r="I387" s="13">
        <v>44175900</v>
      </c>
      <c r="J387" s="13">
        <v>44175900</v>
      </c>
      <c r="K387" s="13">
        <v>36099500</v>
      </c>
      <c r="L387" s="13">
        <v>52708888</v>
      </c>
    </row>
    <row r="388" spans="1:12" ht="15" hidden="1">
      <c r="A388" s="243" t="s">
        <v>920</v>
      </c>
      <c r="B388" s="244" t="s">
        <v>469</v>
      </c>
      <c r="C388" s="16">
        <v>24214597</v>
      </c>
      <c r="D388" s="16">
        <v>0</v>
      </c>
      <c r="E388" s="16">
        <v>0</v>
      </c>
      <c r="F388" s="16">
        <v>0</v>
      </c>
      <c r="G388" s="16">
        <v>24214597</v>
      </c>
      <c r="H388" s="16">
        <v>11050400</v>
      </c>
      <c r="I388" s="16">
        <v>11050400</v>
      </c>
      <c r="J388" s="16">
        <v>11050400</v>
      </c>
      <c r="K388" s="13">
        <v>9029700</v>
      </c>
      <c r="L388" s="13">
        <v>13164197</v>
      </c>
    </row>
    <row r="389" spans="1:12" ht="28.5" hidden="1">
      <c r="A389" s="239" t="s">
        <v>921</v>
      </c>
      <c r="B389" s="240" t="s">
        <v>922</v>
      </c>
      <c r="C389" s="13">
        <v>24214597</v>
      </c>
      <c r="D389" s="13">
        <v>0</v>
      </c>
      <c r="E389" s="13">
        <v>0</v>
      </c>
      <c r="F389" s="13">
        <v>0</v>
      </c>
      <c r="G389" s="13">
        <v>24214597</v>
      </c>
      <c r="H389" s="13">
        <v>11050400</v>
      </c>
      <c r="I389" s="13">
        <v>11050400</v>
      </c>
      <c r="J389" s="13">
        <v>11050400</v>
      </c>
      <c r="K389" s="13">
        <v>9029700</v>
      </c>
      <c r="L389" s="13">
        <v>13164197</v>
      </c>
    </row>
    <row r="390" spans="1:12" ht="28.5" hidden="1">
      <c r="A390" s="243" t="s">
        <v>923</v>
      </c>
      <c r="B390" s="244" t="s">
        <v>924</v>
      </c>
      <c r="C390" s="16">
        <v>635358488</v>
      </c>
      <c r="D390" s="16">
        <v>47000000</v>
      </c>
      <c r="E390" s="16">
        <v>0</v>
      </c>
      <c r="F390" s="16">
        <v>0</v>
      </c>
      <c r="G390" s="16">
        <v>682358488</v>
      </c>
      <c r="H390" s="16">
        <v>375510198</v>
      </c>
      <c r="I390" s="16">
        <v>375510198</v>
      </c>
      <c r="J390" s="16">
        <v>375510198</v>
      </c>
      <c r="K390" s="13">
        <v>333316513</v>
      </c>
      <c r="L390" s="13">
        <v>306848290</v>
      </c>
    </row>
    <row r="391" spans="1:12" ht="15" hidden="1">
      <c r="A391" s="243" t="s">
        <v>925</v>
      </c>
      <c r="B391" s="244" t="s">
        <v>926</v>
      </c>
      <c r="C391" s="16">
        <v>474151618</v>
      </c>
      <c r="D391" s="16">
        <v>47000000</v>
      </c>
      <c r="E391" s="16">
        <v>0</v>
      </c>
      <c r="F391" s="16">
        <v>0</v>
      </c>
      <c r="G391" s="16">
        <v>521151618</v>
      </c>
      <c r="H391" s="16">
        <v>305304198</v>
      </c>
      <c r="I391" s="16">
        <v>305304198</v>
      </c>
      <c r="J391" s="16">
        <v>305304198</v>
      </c>
      <c r="K391" s="13">
        <v>276532713</v>
      </c>
      <c r="L391" s="13">
        <v>215847420</v>
      </c>
    </row>
    <row r="392" spans="1:12" ht="15" hidden="1">
      <c r="A392" s="243" t="s">
        <v>927</v>
      </c>
      <c r="B392" s="244" t="s">
        <v>928</v>
      </c>
      <c r="C392" s="16">
        <v>139228760</v>
      </c>
      <c r="D392" s="16">
        <v>0</v>
      </c>
      <c r="E392" s="16">
        <v>0</v>
      </c>
      <c r="F392" s="16">
        <v>0</v>
      </c>
      <c r="G392" s="16">
        <v>139228760</v>
      </c>
      <c r="H392" s="16">
        <v>63991100</v>
      </c>
      <c r="I392" s="16">
        <v>63991100</v>
      </c>
      <c r="J392" s="16">
        <v>63991100</v>
      </c>
      <c r="K392" s="13">
        <v>52735700</v>
      </c>
      <c r="L392" s="13">
        <v>75237660</v>
      </c>
    </row>
    <row r="393" spans="1:12" ht="28.5" hidden="1">
      <c r="A393" s="239" t="s">
        <v>929</v>
      </c>
      <c r="B393" s="240" t="s">
        <v>930</v>
      </c>
      <c r="C393" s="13">
        <v>139228760</v>
      </c>
      <c r="D393" s="13">
        <v>0</v>
      </c>
      <c r="E393" s="13">
        <v>0</v>
      </c>
      <c r="F393" s="13">
        <v>0</v>
      </c>
      <c r="G393" s="13">
        <v>139228760</v>
      </c>
      <c r="H393" s="13">
        <v>63991100</v>
      </c>
      <c r="I393" s="13">
        <v>63991100</v>
      </c>
      <c r="J393" s="13">
        <v>63991100</v>
      </c>
      <c r="K393" s="13">
        <v>52735700</v>
      </c>
      <c r="L393" s="13">
        <v>75237660</v>
      </c>
    </row>
    <row r="394" spans="1:12" ht="15" hidden="1">
      <c r="A394" s="243" t="s">
        <v>931</v>
      </c>
      <c r="B394" s="244" t="s">
        <v>365</v>
      </c>
      <c r="C394" s="16">
        <v>196490030</v>
      </c>
      <c r="D394" s="16">
        <v>0</v>
      </c>
      <c r="E394" s="16">
        <v>0</v>
      </c>
      <c r="F394" s="16">
        <v>0</v>
      </c>
      <c r="G394" s="16">
        <v>196490030</v>
      </c>
      <c r="H394" s="16">
        <v>90215400</v>
      </c>
      <c r="I394" s="16">
        <v>90215400</v>
      </c>
      <c r="J394" s="16">
        <v>90215400</v>
      </c>
      <c r="K394" s="13">
        <v>74146000</v>
      </c>
      <c r="L394" s="13">
        <v>106274630</v>
      </c>
    </row>
    <row r="395" spans="1:12" ht="28.5" hidden="1">
      <c r="A395" s="239" t="s">
        <v>932</v>
      </c>
      <c r="B395" s="240" t="s">
        <v>933</v>
      </c>
      <c r="C395" s="13">
        <v>196490030</v>
      </c>
      <c r="D395" s="13">
        <v>0</v>
      </c>
      <c r="E395" s="13">
        <v>0</v>
      </c>
      <c r="F395" s="13">
        <v>0</v>
      </c>
      <c r="G395" s="13">
        <v>196490030</v>
      </c>
      <c r="H395" s="13">
        <v>90215400</v>
      </c>
      <c r="I395" s="13">
        <v>90215400</v>
      </c>
      <c r="J395" s="13">
        <v>90215400</v>
      </c>
      <c r="K395" s="13">
        <v>74146000</v>
      </c>
      <c r="L395" s="13">
        <v>106274630</v>
      </c>
    </row>
    <row r="396" spans="1:12" ht="15" hidden="1">
      <c r="A396" s="243" t="s">
        <v>934</v>
      </c>
      <c r="B396" s="244" t="s">
        <v>935</v>
      </c>
      <c r="C396" s="16">
        <v>8051890</v>
      </c>
      <c r="D396" s="16">
        <v>0</v>
      </c>
      <c r="E396" s="16">
        <v>0</v>
      </c>
      <c r="F396" s="16">
        <v>0</v>
      </c>
      <c r="G396" s="16">
        <v>8051890</v>
      </c>
      <c r="H396" s="16">
        <v>3737300</v>
      </c>
      <c r="I396" s="16">
        <v>3737300</v>
      </c>
      <c r="J396" s="16">
        <v>3737300</v>
      </c>
      <c r="K396" s="13">
        <v>3051600</v>
      </c>
      <c r="L396" s="13">
        <v>4314590</v>
      </c>
    </row>
    <row r="397" spans="1:12" ht="15" hidden="1">
      <c r="A397" s="239" t="s">
        <v>936</v>
      </c>
      <c r="B397" s="240" t="s">
        <v>937</v>
      </c>
      <c r="C397" s="13">
        <v>8051890</v>
      </c>
      <c r="D397" s="13">
        <v>0</v>
      </c>
      <c r="E397" s="13">
        <v>0</v>
      </c>
      <c r="F397" s="13">
        <v>0</v>
      </c>
      <c r="G397" s="13">
        <v>8051890</v>
      </c>
      <c r="H397" s="13">
        <v>3737300</v>
      </c>
      <c r="I397" s="13">
        <v>3737300</v>
      </c>
      <c r="J397" s="13">
        <v>3737300</v>
      </c>
      <c r="K397" s="13">
        <v>3051600</v>
      </c>
      <c r="L397" s="13">
        <v>4314590</v>
      </c>
    </row>
    <row r="398" spans="1:12" ht="15" hidden="1">
      <c r="A398" s="243" t="s">
        <v>938</v>
      </c>
      <c r="B398" s="244" t="s">
        <v>387</v>
      </c>
      <c r="C398" s="16">
        <v>130380938</v>
      </c>
      <c r="D398" s="16">
        <v>47000000</v>
      </c>
      <c r="E398" s="16">
        <v>0</v>
      </c>
      <c r="F398" s="16">
        <v>0</v>
      </c>
      <c r="G398" s="16">
        <v>177380938</v>
      </c>
      <c r="H398" s="16">
        <v>147360398</v>
      </c>
      <c r="I398" s="16">
        <v>147360398</v>
      </c>
      <c r="J398" s="16">
        <v>147360398</v>
      </c>
      <c r="K398" s="13">
        <v>146599413</v>
      </c>
      <c r="L398" s="13">
        <v>30020540</v>
      </c>
    </row>
    <row r="399" spans="1:12" ht="28.5" hidden="1">
      <c r="A399" s="239" t="s">
        <v>939</v>
      </c>
      <c r="B399" s="240" t="s">
        <v>940</v>
      </c>
      <c r="C399" s="13">
        <v>104406439</v>
      </c>
      <c r="D399" s="13">
        <v>47000000</v>
      </c>
      <c r="E399" s="13">
        <v>0</v>
      </c>
      <c r="F399" s="13">
        <v>0</v>
      </c>
      <c r="G399" s="13">
        <v>151406439</v>
      </c>
      <c r="H399" s="13">
        <v>140764149</v>
      </c>
      <c r="I399" s="13">
        <v>140764149</v>
      </c>
      <c r="J399" s="13">
        <v>140764149</v>
      </c>
      <c r="K399" s="13">
        <v>140764149</v>
      </c>
      <c r="L399" s="13">
        <v>10642290</v>
      </c>
    </row>
    <row r="400" spans="1:12" ht="15" hidden="1">
      <c r="A400" s="239" t="s">
        <v>941</v>
      </c>
      <c r="B400" s="240" t="s">
        <v>942</v>
      </c>
      <c r="C400" s="13">
        <v>25974499</v>
      </c>
      <c r="D400" s="13">
        <v>0</v>
      </c>
      <c r="E400" s="13">
        <v>0</v>
      </c>
      <c r="F400" s="13">
        <v>0</v>
      </c>
      <c r="G400" s="13">
        <v>25974499</v>
      </c>
      <c r="H400" s="13">
        <v>6596249</v>
      </c>
      <c r="I400" s="13">
        <v>6596249</v>
      </c>
      <c r="J400" s="13">
        <v>6596249</v>
      </c>
      <c r="K400" s="13">
        <v>5835264</v>
      </c>
      <c r="L400" s="13">
        <v>19378250</v>
      </c>
    </row>
    <row r="401" spans="1:12" ht="15" hidden="1">
      <c r="A401" s="243" t="s">
        <v>943</v>
      </c>
      <c r="B401" s="244" t="s">
        <v>423</v>
      </c>
      <c r="C401" s="16">
        <v>161206870</v>
      </c>
      <c r="D401" s="16">
        <v>0</v>
      </c>
      <c r="E401" s="16">
        <v>0</v>
      </c>
      <c r="F401" s="16">
        <v>0</v>
      </c>
      <c r="G401" s="16">
        <v>161206870</v>
      </c>
      <c r="H401" s="16">
        <v>70206000</v>
      </c>
      <c r="I401" s="16">
        <v>70206000</v>
      </c>
      <c r="J401" s="16">
        <v>70206000</v>
      </c>
      <c r="K401" s="13">
        <v>56783800</v>
      </c>
      <c r="L401" s="13">
        <v>91000870</v>
      </c>
    </row>
    <row r="402" spans="1:12" ht="15" hidden="1">
      <c r="A402" s="243" t="s">
        <v>944</v>
      </c>
      <c r="B402" s="244" t="s">
        <v>425</v>
      </c>
      <c r="C402" s="16">
        <v>8947290</v>
      </c>
      <c r="D402" s="16">
        <v>0</v>
      </c>
      <c r="E402" s="16">
        <v>0</v>
      </c>
      <c r="F402" s="16">
        <v>0</v>
      </c>
      <c r="G402" s="16">
        <v>8947290</v>
      </c>
      <c r="H402" s="16">
        <v>3911200</v>
      </c>
      <c r="I402" s="16">
        <v>3911200</v>
      </c>
      <c r="J402" s="16">
        <v>3911200</v>
      </c>
      <c r="K402" s="13">
        <v>3163000</v>
      </c>
      <c r="L402" s="13">
        <v>5036090</v>
      </c>
    </row>
    <row r="403" spans="1:12" ht="15" hidden="1">
      <c r="A403" s="239" t="s">
        <v>945</v>
      </c>
      <c r="B403" s="240" t="s">
        <v>946</v>
      </c>
      <c r="C403" s="13">
        <v>8947290</v>
      </c>
      <c r="D403" s="13">
        <v>0</v>
      </c>
      <c r="E403" s="13">
        <v>0</v>
      </c>
      <c r="F403" s="13">
        <v>0</v>
      </c>
      <c r="G403" s="13">
        <v>8947290</v>
      </c>
      <c r="H403" s="13">
        <v>3911200</v>
      </c>
      <c r="I403" s="13">
        <v>3911200</v>
      </c>
      <c r="J403" s="13">
        <v>3911200</v>
      </c>
      <c r="K403" s="13">
        <v>3163000</v>
      </c>
      <c r="L403" s="13">
        <v>5036090</v>
      </c>
    </row>
    <row r="404" spans="1:12" ht="15" hidden="1">
      <c r="A404" s="243" t="s">
        <v>947</v>
      </c>
      <c r="B404" s="244" t="s">
        <v>948</v>
      </c>
      <c r="C404" s="16">
        <v>53737750</v>
      </c>
      <c r="D404" s="16">
        <v>0</v>
      </c>
      <c r="E404" s="16">
        <v>0</v>
      </c>
      <c r="F404" s="16">
        <v>0</v>
      </c>
      <c r="G404" s="16">
        <v>53737750</v>
      </c>
      <c r="H404" s="16">
        <v>23392700</v>
      </c>
      <c r="I404" s="16">
        <v>23392700</v>
      </c>
      <c r="J404" s="16">
        <v>23392700</v>
      </c>
      <c r="K404" s="13">
        <v>18921300</v>
      </c>
      <c r="L404" s="13">
        <v>30345050</v>
      </c>
    </row>
    <row r="405" spans="1:12" ht="15" hidden="1">
      <c r="A405" s="239" t="s">
        <v>949</v>
      </c>
      <c r="B405" s="240" t="s">
        <v>950</v>
      </c>
      <c r="C405" s="13">
        <v>53737750</v>
      </c>
      <c r="D405" s="13">
        <v>0</v>
      </c>
      <c r="E405" s="13">
        <v>0</v>
      </c>
      <c r="F405" s="13">
        <v>0</v>
      </c>
      <c r="G405" s="13">
        <v>53737750</v>
      </c>
      <c r="H405" s="13">
        <v>23392700</v>
      </c>
      <c r="I405" s="13">
        <v>23392700</v>
      </c>
      <c r="J405" s="13">
        <v>23392700</v>
      </c>
      <c r="K405" s="13">
        <v>18921300</v>
      </c>
      <c r="L405" s="13">
        <v>30345050</v>
      </c>
    </row>
    <row r="406" spans="1:12" ht="15" hidden="1">
      <c r="A406" s="243" t="s">
        <v>951</v>
      </c>
      <c r="B406" s="244" t="s">
        <v>447</v>
      </c>
      <c r="C406" s="16">
        <v>8947290</v>
      </c>
      <c r="D406" s="16">
        <v>0</v>
      </c>
      <c r="E406" s="16">
        <v>0</v>
      </c>
      <c r="F406" s="16">
        <v>0</v>
      </c>
      <c r="G406" s="16">
        <v>8947290</v>
      </c>
      <c r="H406" s="16">
        <v>3911200</v>
      </c>
      <c r="I406" s="16">
        <v>3911200</v>
      </c>
      <c r="J406" s="16">
        <v>3911200</v>
      </c>
      <c r="K406" s="13">
        <v>3163000</v>
      </c>
      <c r="L406" s="13">
        <v>5036090</v>
      </c>
    </row>
    <row r="407" spans="1:12" ht="15" hidden="1">
      <c r="A407" s="239" t="s">
        <v>952</v>
      </c>
      <c r="B407" s="240" t="s">
        <v>953</v>
      </c>
      <c r="C407" s="13">
        <v>8947290</v>
      </c>
      <c r="D407" s="13">
        <v>0</v>
      </c>
      <c r="E407" s="13">
        <v>0</v>
      </c>
      <c r="F407" s="13">
        <v>0</v>
      </c>
      <c r="G407" s="13">
        <v>8947290</v>
      </c>
      <c r="H407" s="13">
        <v>3911200</v>
      </c>
      <c r="I407" s="13">
        <v>3911200</v>
      </c>
      <c r="J407" s="13">
        <v>3911200</v>
      </c>
      <c r="K407" s="13">
        <v>3163000</v>
      </c>
      <c r="L407" s="13">
        <v>5036090</v>
      </c>
    </row>
    <row r="408" spans="1:12" ht="15" hidden="1">
      <c r="A408" s="243" t="s">
        <v>954</v>
      </c>
      <c r="B408" s="244" t="s">
        <v>917</v>
      </c>
      <c r="C408" s="16">
        <v>71670610</v>
      </c>
      <c r="D408" s="16">
        <v>0</v>
      </c>
      <c r="E408" s="16">
        <v>0</v>
      </c>
      <c r="F408" s="16">
        <v>0</v>
      </c>
      <c r="G408" s="16">
        <v>71670610</v>
      </c>
      <c r="H408" s="16">
        <v>31186500</v>
      </c>
      <c r="I408" s="16">
        <v>31186500</v>
      </c>
      <c r="J408" s="16">
        <v>31186500</v>
      </c>
      <c r="K408" s="13">
        <v>25224600</v>
      </c>
      <c r="L408" s="13">
        <v>40484110</v>
      </c>
    </row>
    <row r="409" spans="1:12" ht="28.5" hidden="1">
      <c r="A409" s="239" t="s">
        <v>955</v>
      </c>
      <c r="B409" s="240" t="s">
        <v>956</v>
      </c>
      <c r="C409" s="13">
        <v>71670610</v>
      </c>
      <c r="D409" s="13">
        <v>0</v>
      </c>
      <c r="E409" s="13">
        <v>0</v>
      </c>
      <c r="F409" s="13">
        <v>0</v>
      </c>
      <c r="G409" s="13">
        <v>71670610</v>
      </c>
      <c r="H409" s="13">
        <v>31186500</v>
      </c>
      <c r="I409" s="13">
        <v>31186500</v>
      </c>
      <c r="J409" s="13">
        <v>31186500</v>
      </c>
      <c r="K409" s="13">
        <v>25224600</v>
      </c>
      <c r="L409" s="13">
        <v>40484110</v>
      </c>
    </row>
    <row r="410" spans="1:12" ht="15" hidden="1">
      <c r="A410" s="243" t="s">
        <v>957</v>
      </c>
      <c r="B410" s="244" t="s">
        <v>469</v>
      </c>
      <c r="C410" s="16">
        <v>17903930</v>
      </c>
      <c r="D410" s="16">
        <v>0</v>
      </c>
      <c r="E410" s="16">
        <v>0</v>
      </c>
      <c r="F410" s="16">
        <v>0</v>
      </c>
      <c r="G410" s="16">
        <v>17903930</v>
      </c>
      <c r="H410" s="16">
        <v>7804400</v>
      </c>
      <c r="I410" s="16">
        <v>7804400</v>
      </c>
      <c r="J410" s="16">
        <v>7804400</v>
      </c>
      <c r="K410" s="13">
        <v>6311900</v>
      </c>
      <c r="L410" s="13">
        <v>10099530</v>
      </c>
    </row>
    <row r="411" spans="1:12" ht="28.5" hidden="1">
      <c r="A411" s="239" t="s">
        <v>958</v>
      </c>
      <c r="B411" s="240" t="s">
        <v>959</v>
      </c>
      <c r="C411" s="13">
        <v>17903930</v>
      </c>
      <c r="D411" s="13">
        <v>0</v>
      </c>
      <c r="E411" s="13">
        <v>0</v>
      </c>
      <c r="F411" s="13">
        <v>0</v>
      </c>
      <c r="G411" s="13">
        <v>17903930</v>
      </c>
      <c r="H411" s="13">
        <v>7804400</v>
      </c>
      <c r="I411" s="13">
        <v>7804400</v>
      </c>
      <c r="J411" s="13">
        <v>7804400</v>
      </c>
      <c r="K411" s="13">
        <v>6311900</v>
      </c>
      <c r="L411" s="13">
        <v>10099530</v>
      </c>
    </row>
    <row r="412" spans="1:12" ht="28.5" hidden="1">
      <c r="A412" s="243" t="s">
        <v>960</v>
      </c>
      <c r="B412" s="244" t="s">
        <v>961</v>
      </c>
      <c r="C412" s="16">
        <v>155000000</v>
      </c>
      <c r="D412" s="16">
        <v>0</v>
      </c>
      <c r="E412" s="16">
        <v>0</v>
      </c>
      <c r="F412" s="16">
        <v>0</v>
      </c>
      <c r="G412" s="16">
        <v>155000000</v>
      </c>
      <c r="H412" s="16">
        <v>0</v>
      </c>
      <c r="I412" s="16">
        <v>0</v>
      </c>
      <c r="J412" s="16">
        <v>0</v>
      </c>
      <c r="K412" s="13">
        <v>0</v>
      </c>
      <c r="L412" s="13">
        <v>155000000</v>
      </c>
    </row>
    <row r="413" spans="1:12" ht="28.5" hidden="1">
      <c r="A413" s="239" t="s">
        <v>962</v>
      </c>
      <c r="B413" s="240" t="s">
        <v>963</v>
      </c>
      <c r="C413" s="13">
        <v>155000000</v>
      </c>
      <c r="D413" s="13">
        <v>0</v>
      </c>
      <c r="E413" s="13">
        <v>0</v>
      </c>
      <c r="F413" s="13">
        <v>0</v>
      </c>
      <c r="G413" s="13">
        <v>155000000</v>
      </c>
      <c r="H413" s="13">
        <v>0</v>
      </c>
      <c r="I413" s="13">
        <v>0</v>
      </c>
      <c r="J413" s="13">
        <v>0</v>
      </c>
      <c r="K413" s="13">
        <v>0</v>
      </c>
      <c r="L413" s="13">
        <v>155000000</v>
      </c>
    </row>
    <row r="414" spans="1:12" ht="42.75" hidden="1">
      <c r="A414" s="243" t="s">
        <v>964</v>
      </c>
      <c r="B414" s="244" t="s">
        <v>965</v>
      </c>
      <c r="C414" s="16">
        <v>2221101539</v>
      </c>
      <c r="D414" s="16">
        <v>0</v>
      </c>
      <c r="E414" s="16">
        <v>42355050</v>
      </c>
      <c r="F414" s="16">
        <v>165737747</v>
      </c>
      <c r="G414" s="16">
        <v>2097718842</v>
      </c>
      <c r="H414" s="16">
        <v>2055363783</v>
      </c>
      <c r="I414" s="16">
        <v>2033817298</v>
      </c>
      <c r="J414" s="16">
        <v>609161827</v>
      </c>
      <c r="K414" s="13">
        <v>609161827</v>
      </c>
      <c r="L414" s="13">
        <v>42355059</v>
      </c>
    </row>
    <row r="415" spans="1:12" ht="15" hidden="1">
      <c r="A415" s="239" t="s">
        <v>966</v>
      </c>
      <c r="B415" s="240" t="s">
        <v>967</v>
      </c>
      <c r="C415" s="13">
        <v>1143781424</v>
      </c>
      <c r="D415" s="13">
        <v>0</v>
      </c>
      <c r="E415" s="13">
        <v>0</v>
      </c>
      <c r="F415" s="13">
        <v>165737747</v>
      </c>
      <c r="G415" s="13">
        <v>978043677</v>
      </c>
      <c r="H415" s="13">
        <v>978043677</v>
      </c>
      <c r="I415" s="13">
        <v>956497192</v>
      </c>
      <c r="J415" s="13">
        <v>0</v>
      </c>
      <c r="K415" s="13">
        <v>0</v>
      </c>
      <c r="L415" s="13">
        <v>0</v>
      </c>
    </row>
    <row r="416" spans="1:12" ht="28.5" hidden="1">
      <c r="A416" s="239" t="s">
        <v>968</v>
      </c>
      <c r="B416" s="240" t="s">
        <v>969</v>
      </c>
      <c r="C416" s="13">
        <v>1077320115</v>
      </c>
      <c r="D416" s="13">
        <v>0</v>
      </c>
      <c r="E416" s="13">
        <v>42355050</v>
      </c>
      <c r="F416" s="13">
        <v>0</v>
      </c>
      <c r="G416" s="13">
        <v>1119675165</v>
      </c>
      <c r="H416" s="13">
        <v>1077320106</v>
      </c>
      <c r="I416" s="13">
        <v>1077320106</v>
      </c>
      <c r="J416" s="13">
        <v>609161827</v>
      </c>
      <c r="K416" s="13">
        <v>609161827</v>
      </c>
      <c r="L416" s="13">
        <v>42355059</v>
      </c>
    </row>
    <row r="417" spans="1:12" ht="42.75" hidden="1">
      <c r="A417" s="243" t="s">
        <v>970</v>
      </c>
      <c r="B417" s="244" t="s">
        <v>971</v>
      </c>
      <c r="C417" s="16">
        <v>45570218</v>
      </c>
      <c r="D417" s="16">
        <v>0</v>
      </c>
      <c r="E417" s="16">
        <v>0</v>
      </c>
      <c r="F417" s="16">
        <v>0</v>
      </c>
      <c r="G417" s="16">
        <v>45570218</v>
      </c>
      <c r="H417" s="16">
        <v>45148280</v>
      </c>
      <c r="I417" s="16">
        <v>34882650</v>
      </c>
      <c r="J417" s="16">
        <v>9474299</v>
      </c>
      <c r="K417" s="13">
        <v>0</v>
      </c>
      <c r="L417" s="13">
        <v>421938</v>
      </c>
    </row>
    <row r="418" spans="1:12" ht="28.5" hidden="1">
      <c r="A418" s="243" t="s">
        <v>972</v>
      </c>
      <c r="B418" s="244" t="s">
        <v>973</v>
      </c>
      <c r="C418" s="16">
        <v>45570218</v>
      </c>
      <c r="D418" s="16">
        <v>0</v>
      </c>
      <c r="E418" s="16">
        <v>0</v>
      </c>
      <c r="F418" s="16">
        <v>0</v>
      </c>
      <c r="G418" s="16">
        <v>45570218</v>
      </c>
      <c r="H418" s="16">
        <v>45148280</v>
      </c>
      <c r="I418" s="16">
        <v>34882650</v>
      </c>
      <c r="J418" s="16">
        <v>9474299</v>
      </c>
      <c r="K418" s="13">
        <v>0</v>
      </c>
      <c r="L418" s="13">
        <v>421938</v>
      </c>
    </row>
    <row r="419" spans="1:12" ht="28.5" hidden="1">
      <c r="A419" s="239" t="s">
        <v>974</v>
      </c>
      <c r="B419" s="240" t="s">
        <v>975</v>
      </c>
      <c r="C419" s="13">
        <v>45570218</v>
      </c>
      <c r="D419" s="13">
        <v>0</v>
      </c>
      <c r="E419" s="13">
        <v>0</v>
      </c>
      <c r="F419" s="13">
        <v>0</v>
      </c>
      <c r="G419" s="13">
        <v>45570218</v>
      </c>
      <c r="H419" s="13">
        <v>45148280</v>
      </c>
      <c r="I419" s="13">
        <v>34882650</v>
      </c>
      <c r="J419" s="13">
        <v>9474299</v>
      </c>
      <c r="K419" s="13">
        <v>0</v>
      </c>
      <c r="L419" s="13">
        <v>421938</v>
      </c>
    </row>
    <row r="420" spans="1:12" ht="15" hidden="1">
      <c r="A420" s="243" t="s">
        <v>976</v>
      </c>
      <c r="B420" s="244" t="s">
        <v>525</v>
      </c>
      <c r="C420" s="16">
        <v>500000</v>
      </c>
      <c r="D420" s="16">
        <v>0</v>
      </c>
      <c r="E420" s="16">
        <v>0</v>
      </c>
      <c r="F420" s="16">
        <v>0</v>
      </c>
      <c r="G420" s="16">
        <v>500000</v>
      </c>
      <c r="H420" s="16">
        <v>0</v>
      </c>
      <c r="I420" s="16">
        <v>0</v>
      </c>
      <c r="J420" s="16">
        <v>0</v>
      </c>
      <c r="K420" s="13">
        <v>0</v>
      </c>
      <c r="L420" s="13">
        <v>500000</v>
      </c>
    </row>
    <row r="421" spans="1:12" ht="15" hidden="1">
      <c r="A421" s="239" t="s">
        <v>977</v>
      </c>
      <c r="B421" s="240" t="s">
        <v>978</v>
      </c>
      <c r="C421" s="13">
        <v>500000</v>
      </c>
      <c r="D421" s="13">
        <v>0</v>
      </c>
      <c r="E421" s="13">
        <v>0</v>
      </c>
      <c r="F421" s="13">
        <v>0</v>
      </c>
      <c r="G421" s="13">
        <v>500000</v>
      </c>
      <c r="H421" s="13">
        <v>0</v>
      </c>
      <c r="I421" s="13">
        <v>0</v>
      </c>
      <c r="J421" s="13">
        <v>0</v>
      </c>
      <c r="K421" s="13">
        <v>0</v>
      </c>
      <c r="L421" s="13">
        <v>500000</v>
      </c>
    </row>
    <row r="422" spans="1:12" ht="15" hidden="1">
      <c r="A422" s="243" t="s">
        <v>979</v>
      </c>
      <c r="B422" s="244" t="s">
        <v>582</v>
      </c>
      <c r="C422" s="16">
        <v>0</v>
      </c>
      <c r="D422" s="16">
        <v>0</v>
      </c>
      <c r="E422" s="16">
        <v>37076655</v>
      </c>
      <c r="F422" s="16">
        <v>0</v>
      </c>
      <c r="G422" s="16">
        <v>37076655</v>
      </c>
      <c r="H422" s="16">
        <v>37076655</v>
      </c>
      <c r="I422" s="16">
        <v>37076655</v>
      </c>
      <c r="J422" s="16">
        <v>37076655</v>
      </c>
      <c r="K422" s="13">
        <v>37076655</v>
      </c>
      <c r="L422" s="13">
        <v>0</v>
      </c>
    </row>
    <row r="423" spans="1:12" ht="99.75" hidden="1">
      <c r="A423" s="239" t="s">
        <v>980</v>
      </c>
      <c r="B423" s="240" t="s">
        <v>981</v>
      </c>
      <c r="C423" s="13">
        <v>0</v>
      </c>
      <c r="D423" s="13">
        <v>0</v>
      </c>
      <c r="E423" s="13">
        <v>37076655</v>
      </c>
      <c r="F423" s="13">
        <v>0</v>
      </c>
      <c r="G423" s="13">
        <v>37076655</v>
      </c>
      <c r="H423" s="13">
        <v>37076655</v>
      </c>
      <c r="I423" s="13">
        <v>37076655</v>
      </c>
      <c r="J423" s="13">
        <v>37076655</v>
      </c>
      <c r="K423" s="13">
        <v>37076655</v>
      </c>
      <c r="L423" s="13">
        <v>0</v>
      </c>
    </row>
    <row r="424" spans="1:12" ht="15" hidden="1">
      <c r="A424" s="243" t="s">
        <v>982</v>
      </c>
      <c r="B424" s="244" t="s">
        <v>983</v>
      </c>
      <c r="C424" s="16">
        <v>9768759051</v>
      </c>
      <c r="D424" s="16">
        <v>6946256418</v>
      </c>
      <c r="E424" s="16">
        <v>558456001</v>
      </c>
      <c r="F424" s="16">
        <v>92307078</v>
      </c>
      <c r="G424" s="16">
        <v>17181164392</v>
      </c>
      <c r="H424" s="16">
        <v>16911443096</v>
      </c>
      <c r="I424" s="16">
        <v>13786848338</v>
      </c>
      <c r="J424" s="16">
        <v>4678020100</v>
      </c>
      <c r="K424" s="13">
        <v>4539907812</v>
      </c>
      <c r="L424" s="13">
        <v>269721296</v>
      </c>
    </row>
    <row r="425" spans="1:12" ht="42.75" hidden="1">
      <c r="A425" s="243" t="s">
        <v>984</v>
      </c>
      <c r="B425" s="244" t="s">
        <v>985</v>
      </c>
      <c r="C425" s="16">
        <v>53175158</v>
      </c>
      <c r="D425" s="16">
        <v>0</v>
      </c>
      <c r="E425" s="16">
        <v>109893585</v>
      </c>
      <c r="F425" s="16">
        <v>0</v>
      </c>
      <c r="G425" s="16">
        <v>163068743</v>
      </c>
      <c r="H425" s="16">
        <v>163009985</v>
      </c>
      <c r="I425" s="16">
        <v>53116400</v>
      </c>
      <c r="J425" s="16">
        <v>15934920</v>
      </c>
      <c r="K425" s="13">
        <v>15934920</v>
      </c>
      <c r="L425" s="13">
        <v>58758</v>
      </c>
    </row>
    <row r="426" spans="1:12" ht="15" hidden="1">
      <c r="A426" s="243" t="s">
        <v>986</v>
      </c>
      <c r="B426" s="244" t="s">
        <v>987</v>
      </c>
      <c r="C426" s="16">
        <v>53175158</v>
      </c>
      <c r="D426" s="16">
        <v>0</v>
      </c>
      <c r="E426" s="16">
        <v>109893585</v>
      </c>
      <c r="F426" s="16">
        <v>0</v>
      </c>
      <c r="G426" s="16">
        <v>163068743</v>
      </c>
      <c r="H426" s="16">
        <v>163009985</v>
      </c>
      <c r="I426" s="16">
        <v>53116400</v>
      </c>
      <c r="J426" s="16">
        <v>15934920</v>
      </c>
      <c r="K426" s="13">
        <v>15934920</v>
      </c>
      <c r="L426" s="13">
        <v>58758</v>
      </c>
    </row>
    <row r="427" spans="1:12" ht="28.5" hidden="1">
      <c r="A427" s="239" t="s">
        <v>988</v>
      </c>
      <c r="B427" s="240" t="s">
        <v>989</v>
      </c>
      <c r="C427" s="13">
        <v>53175158</v>
      </c>
      <c r="D427" s="13">
        <v>0</v>
      </c>
      <c r="E427" s="13">
        <v>0</v>
      </c>
      <c r="F427" s="13">
        <v>0</v>
      </c>
      <c r="G427" s="13">
        <v>53175158</v>
      </c>
      <c r="H427" s="13">
        <v>53116400</v>
      </c>
      <c r="I427" s="13">
        <v>53116400</v>
      </c>
      <c r="J427" s="13">
        <v>15934920</v>
      </c>
      <c r="K427" s="13">
        <v>15934920</v>
      </c>
      <c r="L427" s="13">
        <v>58758</v>
      </c>
    </row>
    <row r="428" spans="1:12" ht="28.5" hidden="1">
      <c r="A428" s="239" t="s">
        <v>990</v>
      </c>
      <c r="B428" s="240" t="s">
        <v>991</v>
      </c>
      <c r="C428" s="13">
        <v>0</v>
      </c>
      <c r="D428" s="13">
        <v>0</v>
      </c>
      <c r="E428" s="13">
        <v>109893585</v>
      </c>
      <c r="F428" s="13">
        <v>0</v>
      </c>
      <c r="G428" s="13">
        <v>109893585</v>
      </c>
      <c r="H428" s="13">
        <v>109893585</v>
      </c>
      <c r="I428" s="13">
        <v>0</v>
      </c>
      <c r="J428" s="13">
        <v>0</v>
      </c>
      <c r="K428" s="13">
        <v>0</v>
      </c>
      <c r="L428" s="13">
        <v>0</v>
      </c>
    </row>
    <row r="429" spans="1:12" ht="42.75" hidden="1">
      <c r="A429" s="243" t="s">
        <v>992</v>
      </c>
      <c r="B429" s="244" t="s">
        <v>993</v>
      </c>
      <c r="C429" s="16">
        <v>430470948</v>
      </c>
      <c r="D429" s="16">
        <v>1400000000</v>
      </c>
      <c r="E429" s="16">
        <v>219086955</v>
      </c>
      <c r="F429" s="16">
        <v>91588785</v>
      </c>
      <c r="G429" s="16">
        <v>1957969118</v>
      </c>
      <c r="H429" s="16">
        <v>1957969118</v>
      </c>
      <c r="I429" s="16">
        <v>430470948</v>
      </c>
      <c r="J429" s="16">
        <v>282243210</v>
      </c>
      <c r="K429" s="13">
        <v>282243210</v>
      </c>
      <c r="L429" s="13">
        <v>0</v>
      </c>
    </row>
    <row r="430" spans="1:12" ht="57" hidden="1">
      <c r="A430" s="239" t="s">
        <v>994</v>
      </c>
      <c r="B430" s="240" t="s">
        <v>995</v>
      </c>
      <c r="C430" s="13">
        <v>430470948</v>
      </c>
      <c r="D430" s="13">
        <v>0</v>
      </c>
      <c r="E430" s="13">
        <v>0</v>
      </c>
      <c r="F430" s="13">
        <v>0</v>
      </c>
      <c r="G430" s="13">
        <v>430470948</v>
      </c>
      <c r="H430" s="13">
        <v>430470948</v>
      </c>
      <c r="I430" s="13">
        <v>430470948</v>
      </c>
      <c r="J430" s="13">
        <v>282243210</v>
      </c>
      <c r="K430" s="13">
        <v>282243210</v>
      </c>
      <c r="L430" s="13">
        <v>0</v>
      </c>
    </row>
    <row r="431" spans="1:12" ht="28.5" hidden="1">
      <c r="A431" s="239" t="s">
        <v>996</v>
      </c>
      <c r="B431" s="240" t="s">
        <v>997</v>
      </c>
      <c r="C431" s="13">
        <v>0</v>
      </c>
      <c r="D431" s="13">
        <v>0</v>
      </c>
      <c r="E431" s="13">
        <v>63453309</v>
      </c>
      <c r="F431" s="13">
        <v>0</v>
      </c>
      <c r="G431" s="13">
        <v>63453309</v>
      </c>
      <c r="H431" s="13">
        <v>63453309</v>
      </c>
      <c r="I431" s="13">
        <v>0</v>
      </c>
      <c r="J431" s="13">
        <v>0</v>
      </c>
      <c r="K431" s="13">
        <v>0</v>
      </c>
      <c r="L431" s="13">
        <v>0</v>
      </c>
    </row>
    <row r="432" spans="1:12" ht="42.75" hidden="1">
      <c r="A432" s="239" t="s">
        <v>998</v>
      </c>
      <c r="B432" s="240" t="s">
        <v>999</v>
      </c>
      <c r="C432" s="13">
        <v>0</v>
      </c>
      <c r="D432" s="13">
        <v>1400000000</v>
      </c>
      <c r="E432" s="13">
        <v>0</v>
      </c>
      <c r="F432" s="13">
        <v>91588785</v>
      </c>
      <c r="G432" s="13">
        <v>1308411215</v>
      </c>
      <c r="H432" s="13">
        <v>1308411215</v>
      </c>
      <c r="I432" s="13">
        <v>0</v>
      </c>
      <c r="J432" s="13">
        <v>0</v>
      </c>
      <c r="K432" s="13">
        <v>0</v>
      </c>
      <c r="L432" s="13">
        <v>0</v>
      </c>
    </row>
    <row r="433" spans="1:12" ht="42.75" hidden="1">
      <c r="A433" s="239" t="s">
        <v>1000</v>
      </c>
      <c r="B433" s="240" t="s">
        <v>1001</v>
      </c>
      <c r="C433" s="13">
        <v>0</v>
      </c>
      <c r="D433" s="13">
        <v>0</v>
      </c>
      <c r="E433" s="13">
        <v>155633646</v>
      </c>
      <c r="F433" s="13">
        <v>0</v>
      </c>
      <c r="G433" s="13">
        <v>155633646</v>
      </c>
      <c r="H433" s="13">
        <v>155633646</v>
      </c>
      <c r="I433" s="13">
        <v>0</v>
      </c>
      <c r="J433" s="13">
        <v>0</v>
      </c>
      <c r="K433" s="13">
        <v>0</v>
      </c>
      <c r="L433" s="13">
        <v>0</v>
      </c>
    </row>
    <row r="434" spans="1:12" ht="28.5" hidden="1">
      <c r="A434" s="243" t="s">
        <v>1002</v>
      </c>
      <c r="B434" s="244" t="s">
        <v>1003</v>
      </c>
      <c r="C434" s="16">
        <v>452399898</v>
      </c>
      <c r="D434" s="16">
        <v>0</v>
      </c>
      <c r="E434" s="16">
        <v>163549385</v>
      </c>
      <c r="F434" s="16">
        <v>0</v>
      </c>
      <c r="G434" s="16">
        <v>615949283</v>
      </c>
      <c r="H434" s="16">
        <v>615942623</v>
      </c>
      <c r="I434" s="16">
        <v>452393238</v>
      </c>
      <c r="J434" s="16">
        <v>0</v>
      </c>
      <c r="K434" s="13">
        <v>0</v>
      </c>
      <c r="L434" s="13">
        <v>6660</v>
      </c>
    </row>
    <row r="435" spans="1:12" ht="42.75" hidden="1">
      <c r="A435" s="239" t="s">
        <v>1004</v>
      </c>
      <c r="B435" s="240" t="s">
        <v>1005</v>
      </c>
      <c r="C435" s="13">
        <v>452399898</v>
      </c>
      <c r="D435" s="13">
        <v>0</v>
      </c>
      <c r="E435" s="13">
        <v>0</v>
      </c>
      <c r="F435" s="13">
        <v>0</v>
      </c>
      <c r="G435" s="13">
        <v>452399898</v>
      </c>
      <c r="H435" s="13">
        <v>452393238</v>
      </c>
      <c r="I435" s="13">
        <v>452393238</v>
      </c>
      <c r="J435" s="13">
        <v>0</v>
      </c>
      <c r="K435" s="13">
        <v>0</v>
      </c>
      <c r="L435" s="13">
        <v>6660</v>
      </c>
    </row>
    <row r="436" spans="1:12" ht="42.75" hidden="1">
      <c r="A436" s="239" t="s">
        <v>1006</v>
      </c>
      <c r="B436" s="240" t="s">
        <v>1007</v>
      </c>
      <c r="C436" s="13">
        <v>0</v>
      </c>
      <c r="D436" s="13">
        <v>0</v>
      </c>
      <c r="E436" s="13">
        <v>163549385</v>
      </c>
      <c r="F436" s="13">
        <v>0</v>
      </c>
      <c r="G436" s="13">
        <v>163549385</v>
      </c>
      <c r="H436" s="13">
        <v>163549385</v>
      </c>
      <c r="I436" s="13">
        <v>0</v>
      </c>
      <c r="J436" s="13">
        <v>0</v>
      </c>
      <c r="K436" s="13">
        <v>0</v>
      </c>
      <c r="L436" s="13">
        <v>0</v>
      </c>
    </row>
    <row r="437" spans="1:12" ht="28.5" hidden="1">
      <c r="A437" s="243" t="s">
        <v>1008</v>
      </c>
      <c r="B437" s="244" t="s">
        <v>1009</v>
      </c>
      <c r="C437" s="16">
        <v>355196228</v>
      </c>
      <c r="D437" s="16">
        <v>15205582</v>
      </c>
      <c r="E437" s="16">
        <v>0</v>
      </c>
      <c r="F437" s="16">
        <v>0</v>
      </c>
      <c r="G437" s="16">
        <v>370401810</v>
      </c>
      <c r="H437" s="16">
        <v>288021241</v>
      </c>
      <c r="I437" s="16">
        <v>0</v>
      </c>
      <c r="J437" s="16">
        <v>0</v>
      </c>
      <c r="K437" s="13">
        <v>0</v>
      </c>
      <c r="L437" s="13">
        <v>82380569</v>
      </c>
    </row>
    <row r="438" spans="1:12" ht="42.75" hidden="1">
      <c r="A438" s="239" t="s">
        <v>1010</v>
      </c>
      <c r="B438" s="240" t="s">
        <v>1011</v>
      </c>
      <c r="C438" s="13">
        <v>84698401</v>
      </c>
      <c r="D438" s="13">
        <v>0</v>
      </c>
      <c r="E438" s="13">
        <v>0</v>
      </c>
      <c r="F438" s="13">
        <v>0</v>
      </c>
      <c r="G438" s="13">
        <v>84698401</v>
      </c>
      <c r="H438" s="13">
        <v>2317832</v>
      </c>
      <c r="I438" s="13">
        <v>0</v>
      </c>
      <c r="J438" s="13">
        <v>0</v>
      </c>
      <c r="K438" s="13">
        <v>0</v>
      </c>
      <c r="L438" s="13">
        <v>82380569</v>
      </c>
    </row>
    <row r="439" spans="1:12" ht="42.75" hidden="1">
      <c r="A439" s="239" t="s">
        <v>1012</v>
      </c>
      <c r="B439" s="240" t="s">
        <v>1013</v>
      </c>
      <c r="C439" s="13">
        <v>270497827</v>
      </c>
      <c r="D439" s="13">
        <v>0</v>
      </c>
      <c r="E439" s="13">
        <v>0</v>
      </c>
      <c r="F439" s="13">
        <v>0</v>
      </c>
      <c r="G439" s="13">
        <v>270497827</v>
      </c>
      <c r="H439" s="13">
        <v>270497827</v>
      </c>
      <c r="I439" s="13">
        <v>0</v>
      </c>
      <c r="J439" s="13">
        <v>0</v>
      </c>
      <c r="K439" s="13">
        <v>0</v>
      </c>
      <c r="L439" s="13">
        <v>0</v>
      </c>
    </row>
    <row r="440" spans="1:12" ht="42.75" hidden="1">
      <c r="A440" s="239" t="s">
        <v>1014</v>
      </c>
      <c r="B440" s="240" t="s">
        <v>1015</v>
      </c>
      <c r="C440" s="13">
        <v>0</v>
      </c>
      <c r="D440" s="13">
        <v>15205582</v>
      </c>
      <c r="E440" s="13">
        <v>0</v>
      </c>
      <c r="F440" s="13">
        <v>0</v>
      </c>
      <c r="G440" s="13">
        <v>15205582</v>
      </c>
      <c r="H440" s="13">
        <v>15205582</v>
      </c>
      <c r="I440" s="13">
        <v>0</v>
      </c>
      <c r="J440" s="13">
        <v>0</v>
      </c>
      <c r="K440" s="13">
        <v>0</v>
      </c>
      <c r="L440" s="13">
        <v>0</v>
      </c>
    </row>
    <row r="441" spans="1:12" ht="28.5" hidden="1">
      <c r="A441" s="243" t="s">
        <v>1016</v>
      </c>
      <c r="B441" s="244" t="s">
        <v>1017</v>
      </c>
      <c r="C441" s="16">
        <v>773392642</v>
      </c>
      <c r="D441" s="16">
        <v>0</v>
      </c>
      <c r="E441" s="16">
        <v>0</v>
      </c>
      <c r="F441" s="16">
        <v>0</v>
      </c>
      <c r="G441" s="16">
        <v>773392642</v>
      </c>
      <c r="H441" s="16">
        <v>773392642</v>
      </c>
      <c r="I441" s="16">
        <v>275159351</v>
      </c>
      <c r="J441" s="16">
        <v>275159351</v>
      </c>
      <c r="K441" s="13">
        <v>275159351</v>
      </c>
      <c r="L441" s="13">
        <v>0</v>
      </c>
    </row>
    <row r="442" spans="1:12" ht="15" hidden="1">
      <c r="A442" s="243" t="s">
        <v>1018</v>
      </c>
      <c r="B442" s="244" t="s">
        <v>511</v>
      </c>
      <c r="C442" s="16">
        <v>773392642</v>
      </c>
      <c r="D442" s="16">
        <v>0</v>
      </c>
      <c r="E442" s="16">
        <v>0</v>
      </c>
      <c r="F442" s="16">
        <v>0</v>
      </c>
      <c r="G442" s="16">
        <v>773392642</v>
      </c>
      <c r="H442" s="16">
        <v>773392642</v>
      </c>
      <c r="I442" s="16">
        <v>275159351</v>
      </c>
      <c r="J442" s="16">
        <v>275159351</v>
      </c>
      <c r="K442" s="13">
        <v>275159351</v>
      </c>
      <c r="L442" s="13">
        <v>0</v>
      </c>
    </row>
    <row r="443" spans="1:12" ht="15" hidden="1">
      <c r="A443" s="239" t="s">
        <v>1019</v>
      </c>
      <c r="B443" s="240" t="s">
        <v>1020</v>
      </c>
      <c r="C443" s="13">
        <v>100000000</v>
      </c>
      <c r="D443" s="13">
        <v>0</v>
      </c>
      <c r="E443" s="13">
        <v>0</v>
      </c>
      <c r="F443" s="13">
        <v>0</v>
      </c>
      <c r="G443" s="13">
        <v>100000000</v>
      </c>
      <c r="H443" s="13">
        <v>100000000</v>
      </c>
      <c r="I443" s="13">
        <v>100000000</v>
      </c>
      <c r="J443" s="13">
        <v>100000000</v>
      </c>
      <c r="K443" s="13">
        <v>100000000</v>
      </c>
      <c r="L443" s="13">
        <v>0</v>
      </c>
    </row>
    <row r="444" spans="1:12" ht="15" hidden="1">
      <c r="A444" s="239" t="s">
        <v>1021</v>
      </c>
      <c r="B444" s="240" t="s">
        <v>1022</v>
      </c>
      <c r="C444" s="13">
        <v>673392642</v>
      </c>
      <c r="D444" s="13">
        <v>0</v>
      </c>
      <c r="E444" s="13">
        <v>0</v>
      </c>
      <c r="F444" s="13">
        <v>0</v>
      </c>
      <c r="G444" s="13">
        <v>673392642</v>
      </c>
      <c r="H444" s="13">
        <v>673392642</v>
      </c>
      <c r="I444" s="13">
        <v>175159351</v>
      </c>
      <c r="J444" s="13">
        <v>175159351</v>
      </c>
      <c r="K444" s="13">
        <v>175159351</v>
      </c>
      <c r="L444" s="13">
        <v>0</v>
      </c>
    </row>
    <row r="445" spans="1:12" ht="15" hidden="1">
      <c r="A445" s="243" t="s">
        <v>1023</v>
      </c>
      <c r="B445" s="244" t="s">
        <v>1024</v>
      </c>
      <c r="C445" s="16">
        <v>1119638293</v>
      </c>
      <c r="D445" s="16">
        <v>0</v>
      </c>
      <c r="E445" s="16">
        <v>0</v>
      </c>
      <c r="F445" s="16">
        <v>718293</v>
      </c>
      <c r="G445" s="16">
        <v>1118920000</v>
      </c>
      <c r="H445" s="16">
        <v>1078664000</v>
      </c>
      <c r="I445" s="16">
        <v>1078664000</v>
      </c>
      <c r="J445" s="16">
        <v>390933648</v>
      </c>
      <c r="K445" s="13">
        <v>390933648</v>
      </c>
      <c r="L445" s="13">
        <v>40256000</v>
      </c>
    </row>
    <row r="446" spans="1:12" ht="85.5" hidden="1">
      <c r="A446" s="239" t="s">
        <v>1025</v>
      </c>
      <c r="B446" s="240" t="s">
        <v>1026</v>
      </c>
      <c r="C446" s="13">
        <v>387815753</v>
      </c>
      <c r="D446" s="13">
        <v>0</v>
      </c>
      <c r="E446" s="13">
        <v>0</v>
      </c>
      <c r="F446" s="13">
        <v>0</v>
      </c>
      <c r="G446" s="13">
        <v>387815753</v>
      </c>
      <c r="H446" s="13">
        <v>387815753</v>
      </c>
      <c r="I446" s="13">
        <v>387815753</v>
      </c>
      <c r="J446" s="13">
        <v>302221648</v>
      </c>
      <c r="K446" s="13">
        <v>302221648</v>
      </c>
      <c r="L446" s="13">
        <v>0</v>
      </c>
    </row>
    <row r="447" spans="1:12" ht="85.5" hidden="1">
      <c r="A447" s="239" t="s">
        <v>1027</v>
      </c>
      <c r="B447" s="240" t="s">
        <v>1028</v>
      </c>
      <c r="C447" s="13">
        <v>731822540</v>
      </c>
      <c r="D447" s="13">
        <v>0</v>
      </c>
      <c r="E447" s="13">
        <v>0</v>
      </c>
      <c r="F447" s="13">
        <v>718293</v>
      </c>
      <c r="G447" s="13">
        <v>731104247</v>
      </c>
      <c r="H447" s="13">
        <v>690848247</v>
      </c>
      <c r="I447" s="13">
        <v>690848247</v>
      </c>
      <c r="J447" s="13">
        <v>88712000</v>
      </c>
      <c r="K447" s="13">
        <v>88712000</v>
      </c>
      <c r="L447" s="13">
        <v>40256000</v>
      </c>
    </row>
    <row r="448" spans="1:12" ht="28.5" hidden="1">
      <c r="A448" s="243" t="s">
        <v>1029</v>
      </c>
      <c r="B448" s="244" t="s">
        <v>1030</v>
      </c>
      <c r="C448" s="16">
        <v>75000000</v>
      </c>
      <c r="D448" s="16">
        <v>0</v>
      </c>
      <c r="E448" s="16">
        <v>0</v>
      </c>
      <c r="F448" s="16">
        <v>0</v>
      </c>
      <c r="G448" s="16">
        <v>75000000</v>
      </c>
      <c r="H448" s="16">
        <v>75000000</v>
      </c>
      <c r="I448" s="16">
        <v>0</v>
      </c>
      <c r="J448" s="16">
        <v>0</v>
      </c>
      <c r="K448" s="13">
        <v>0</v>
      </c>
      <c r="L448" s="13">
        <v>0</v>
      </c>
    </row>
    <row r="449" spans="1:12" ht="71.25" hidden="1">
      <c r="A449" s="239" t="s">
        <v>1031</v>
      </c>
      <c r="B449" s="240" t="s">
        <v>1032</v>
      </c>
      <c r="C449" s="13">
        <v>75000000</v>
      </c>
      <c r="D449" s="13">
        <v>0</v>
      </c>
      <c r="E449" s="13">
        <v>0</v>
      </c>
      <c r="F449" s="13">
        <v>0</v>
      </c>
      <c r="G449" s="13">
        <v>75000000</v>
      </c>
      <c r="H449" s="13">
        <v>75000000</v>
      </c>
      <c r="I449" s="13">
        <v>0</v>
      </c>
      <c r="J449" s="13">
        <v>0</v>
      </c>
      <c r="K449" s="13">
        <v>0</v>
      </c>
      <c r="L449" s="13">
        <v>0</v>
      </c>
    </row>
    <row r="450" spans="1:12" ht="15" hidden="1">
      <c r="A450" s="243" t="s">
        <v>1033</v>
      </c>
      <c r="B450" s="244" t="s">
        <v>1034</v>
      </c>
      <c r="C450" s="16">
        <v>6059485884</v>
      </c>
      <c r="D450" s="16">
        <v>5531050836</v>
      </c>
      <c r="E450" s="16">
        <v>65926076</v>
      </c>
      <c r="F450" s="16">
        <v>0</v>
      </c>
      <c r="G450" s="16">
        <v>11656462796</v>
      </c>
      <c r="H450" s="16">
        <v>11509443487</v>
      </c>
      <c r="I450" s="16">
        <v>11497044401</v>
      </c>
      <c r="J450" s="16">
        <v>3713748971</v>
      </c>
      <c r="K450" s="13">
        <v>3575636683</v>
      </c>
      <c r="L450" s="13">
        <v>147019309</v>
      </c>
    </row>
    <row r="451" spans="1:12" ht="57" hidden="1">
      <c r="A451" s="243" t="s">
        <v>1035</v>
      </c>
      <c r="B451" s="244" t="s">
        <v>1036</v>
      </c>
      <c r="C451" s="16">
        <v>5662831557</v>
      </c>
      <c r="D451" s="16">
        <v>5265255999</v>
      </c>
      <c r="E451" s="16">
        <v>65207783</v>
      </c>
      <c r="F451" s="16">
        <v>0</v>
      </c>
      <c r="G451" s="16">
        <v>10993295339</v>
      </c>
      <c r="H451" s="16">
        <v>10846276056</v>
      </c>
      <c r="I451" s="16">
        <v>10846276056</v>
      </c>
      <c r="J451" s="16">
        <v>3385242632</v>
      </c>
      <c r="K451" s="13">
        <v>3385242632</v>
      </c>
      <c r="L451" s="13">
        <v>147019283</v>
      </c>
    </row>
    <row r="452" spans="1:12" ht="57" hidden="1">
      <c r="A452" s="239" t="s">
        <v>1037</v>
      </c>
      <c r="B452" s="240" t="s">
        <v>1038</v>
      </c>
      <c r="C452" s="13">
        <v>217078000</v>
      </c>
      <c r="D452" s="13">
        <v>10526534</v>
      </c>
      <c r="E452" s="13">
        <v>0</v>
      </c>
      <c r="F452" s="13">
        <v>0</v>
      </c>
      <c r="G452" s="13">
        <v>227604534</v>
      </c>
      <c r="H452" s="13">
        <v>217078000</v>
      </c>
      <c r="I452" s="13">
        <v>217078000</v>
      </c>
      <c r="J452" s="13">
        <v>217078000</v>
      </c>
      <c r="K452" s="13">
        <v>217078000</v>
      </c>
      <c r="L452" s="13">
        <v>10526534</v>
      </c>
    </row>
    <row r="453" spans="1:12" ht="57" hidden="1">
      <c r="A453" s="239" t="s">
        <v>1039</v>
      </c>
      <c r="B453" s="240" t="s">
        <v>1040</v>
      </c>
      <c r="C453" s="13">
        <v>5445753557</v>
      </c>
      <c r="D453" s="13">
        <v>0</v>
      </c>
      <c r="E453" s="13">
        <v>65207783</v>
      </c>
      <c r="F453" s="13">
        <v>0</v>
      </c>
      <c r="G453" s="13">
        <v>5510961340</v>
      </c>
      <c r="H453" s="13">
        <v>5510706690</v>
      </c>
      <c r="I453" s="13">
        <v>5510706690</v>
      </c>
      <c r="J453" s="13">
        <v>2657579868</v>
      </c>
      <c r="K453" s="13">
        <v>2657579868</v>
      </c>
      <c r="L453" s="13">
        <v>254650</v>
      </c>
    </row>
    <row r="454" spans="1:12" ht="57" hidden="1">
      <c r="A454" s="239" t="s">
        <v>1041</v>
      </c>
      <c r="B454" s="240" t="s">
        <v>1042</v>
      </c>
      <c r="C454" s="13">
        <v>0</v>
      </c>
      <c r="D454" s="13">
        <v>934636120</v>
      </c>
      <c r="E454" s="13">
        <v>0</v>
      </c>
      <c r="F454" s="13">
        <v>0</v>
      </c>
      <c r="G454" s="13">
        <v>934636120</v>
      </c>
      <c r="H454" s="13">
        <v>934636120</v>
      </c>
      <c r="I454" s="13">
        <v>934636120</v>
      </c>
      <c r="J454" s="13">
        <v>510584764</v>
      </c>
      <c r="K454" s="13">
        <v>510584764</v>
      </c>
      <c r="L454" s="13">
        <v>0</v>
      </c>
    </row>
    <row r="455" spans="1:12" ht="57" hidden="1">
      <c r="A455" s="239" t="s">
        <v>1043</v>
      </c>
      <c r="B455" s="240" t="s">
        <v>1044</v>
      </c>
      <c r="C455" s="13">
        <v>0</v>
      </c>
      <c r="D455" s="13">
        <v>36536160</v>
      </c>
      <c r="E455" s="13">
        <v>0</v>
      </c>
      <c r="F455" s="13">
        <v>0</v>
      </c>
      <c r="G455" s="13">
        <v>36536160</v>
      </c>
      <c r="H455" s="13">
        <v>36536160</v>
      </c>
      <c r="I455" s="13">
        <v>36536160</v>
      </c>
      <c r="J455" s="13">
        <v>0</v>
      </c>
      <c r="K455" s="13">
        <v>0</v>
      </c>
      <c r="L455" s="13">
        <v>0</v>
      </c>
    </row>
    <row r="456" spans="1:12" ht="57" hidden="1">
      <c r="A456" s="239" t="s">
        <v>1045</v>
      </c>
      <c r="B456" s="240" t="s">
        <v>1046</v>
      </c>
      <c r="C456" s="13">
        <v>0</v>
      </c>
      <c r="D456" s="13">
        <v>181467840</v>
      </c>
      <c r="E456" s="13">
        <v>0</v>
      </c>
      <c r="F456" s="13">
        <v>0</v>
      </c>
      <c r="G456" s="13">
        <v>181467840</v>
      </c>
      <c r="H456" s="13">
        <v>181467840</v>
      </c>
      <c r="I456" s="13">
        <v>181467840</v>
      </c>
      <c r="J456" s="13">
        <v>0</v>
      </c>
      <c r="K456" s="13">
        <v>0</v>
      </c>
      <c r="L456" s="13">
        <v>0</v>
      </c>
    </row>
    <row r="457" spans="1:12" ht="57" hidden="1">
      <c r="A457" s="239" t="s">
        <v>1047</v>
      </c>
      <c r="B457" s="240" t="s">
        <v>1048</v>
      </c>
      <c r="C457" s="13">
        <v>0</v>
      </c>
      <c r="D457" s="13">
        <v>35710498</v>
      </c>
      <c r="E457" s="13">
        <v>0</v>
      </c>
      <c r="F457" s="13">
        <v>0</v>
      </c>
      <c r="G457" s="13">
        <v>35710498</v>
      </c>
      <c r="H457" s="13">
        <v>35710498</v>
      </c>
      <c r="I457" s="13">
        <v>35710498</v>
      </c>
      <c r="J457" s="13">
        <v>0</v>
      </c>
      <c r="K457" s="13">
        <v>0</v>
      </c>
      <c r="L457" s="13">
        <v>0</v>
      </c>
    </row>
    <row r="458" spans="1:12" ht="57" hidden="1">
      <c r="A458" s="239" t="s">
        <v>1049</v>
      </c>
      <c r="B458" s="240" t="s">
        <v>1050</v>
      </c>
      <c r="C458" s="13">
        <v>0</v>
      </c>
      <c r="D458" s="13">
        <v>315582</v>
      </c>
      <c r="E458" s="13">
        <v>0</v>
      </c>
      <c r="F458" s="13">
        <v>0</v>
      </c>
      <c r="G458" s="13">
        <v>315582</v>
      </c>
      <c r="H458" s="13">
        <v>315582</v>
      </c>
      <c r="I458" s="13">
        <v>315582</v>
      </c>
      <c r="J458" s="13">
        <v>0</v>
      </c>
      <c r="K458" s="13">
        <v>0</v>
      </c>
      <c r="L458" s="13">
        <v>0</v>
      </c>
    </row>
    <row r="459" spans="1:12" ht="57" hidden="1">
      <c r="A459" s="239" t="s">
        <v>1051</v>
      </c>
      <c r="B459" s="240" t="s">
        <v>1052</v>
      </c>
      <c r="C459" s="13">
        <v>0</v>
      </c>
      <c r="D459" s="13">
        <v>384646</v>
      </c>
      <c r="E459" s="13">
        <v>0</v>
      </c>
      <c r="F459" s="13">
        <v>0</v>
      </c>
      <c r="G459" s="13">
        <v>384646</v>
      </c>
      <c r="H459" s="13">
        <v>384646</v>
      </c>
      <c r="I459" s="13">
        <v>384646</v>
      </c>
      <c r="J459" s="13">
        <v>0</v>
      </c>
      <c r="K459" s="13">
        <v>0</v>
      </c>
      <c r="L459" s="13">
        <v>0</v>
      </c>
    </row>
    <row r="460" spans="1:12" ht="57" hidden="1">
      <c r="A460" s="239" t="s">
        <v>1053</v>
      </c>
      <c r="B460" s="240" t="s">
        <v>1054</v>
      </c>
      <c r="C460" s="13">
        <v>0</v>
      </c>
      <c r="D460" s="13">
        <v>3929440520</v>
      </c>
      <c r="E460" s="13">
        <v>0</v>
      </c>
      <c r="F460" s="13">
        <v>0</v>
      </c>
      <c r="G460" s="13">
        <v>3929440520</v>
      </c>
      <c r="H460" s="13">
        <v>3929440520</v>
      </c>
      <c r="I460" s="13">
        <v>3929440520</v>
      </c>
      <c r="J460" s="13">
        <v>0</v>
      </c>
      <c r="K460" s="13">
        <v>0</v>
      </c>
      <c r="L460" s="13">
        <v>0</v>
      </c>
    </row>
    <row r="461" spans="1:12" ht="57" hidden="1">
      <c r="A461" s="239" t="s">
        <v>1055</v>
      </c>
      <c r="B461" s="240" t="s">
        <v>1056</v>
      </c>
      <c r="C461" s="13">
        <v>0</v>
      </c>
      <c r="D461" s="13">
        <v>46695317</v>
      </c>
      <c r="E461" s="13">
        <v>0</v>
      </c>
      <c r="F461" s="13">
        <v>0</v>
      </c>
      <c r="G461" s="13">
        <v>46695317</v>
      </c>
      <c r="H461" s="13">
        <v>0</v>
      </c>
      <c r="I461" s="13">
        <v>0</v>
      </c>
      <c r="J461" s="13">
        <v>0</v>
      </c>
      <c r="K461" s="13">
        <v>0</v>
      </c>
      <c r="L461" s="13">
        <v>46695317</v>
      </c>
    </row>
    <row r="462" spans="1:12" ht="57" hidden="1">
      <c r="A462" s="239" t="s">
        <v>1057</v>
      </c>
      <c r="B462" s="240" t="s">
        <v>1058</v>
      </c>
      <c r="C462" s="13">
        <v>0</v>
      </c>
      <c r="D462" s="13">
        <v>55615738</v>
      </c>
      <c r="E462" s="13">
        <v>0</v>
      </c>
      <c r="F462" s="13">
        <v>0</v>
      </c>
      <c r="G462" s="13">
        <v>55615738</v>
      </c>
      <c r="H462" s="13">
        <v>0</v>
      </c>
      <c r="I462" s="13">
        <v>0</v>
      </c>
      <c r="J462" s="13">
        <v>0</v>
      </c>
      <c r="K462" s="13">
        <v>0</v>
      </c>
      <c r="L462" s="13">
        <v>55615738</v>
      </c>
    </row>
    <row r="463" spans="1:12" ht="57" hidden="1">
      <c r="A463" s="239" t="s">
        <v>1059</v>
      </c>
      <c r="B463" s="240" t="s">
        <v>1060</v>
      </c>
      <c r="C463" s="13">
        <v>0</v>
      </c>
      <c r="D463" s="13">
        <v>33927044</v>
      </c>
      <c r="E463" s="13">
        <v>0</v>
      </c>
      <c r="F463" s="13">
        <v>0</v>
      </c>
      <c r="G463" s="13">
        <v>33927044</v>
      </c>
      <c r="H463" s="13">
        <v>0</v>
      </c>
      <c r="I463" s="13">
        <v>0</v>
      </c>
      <c r="J463" s="13">
        <v>0</v>
      </c>
      <c r="K463" s="13">
        <v>0</v>
      </c>
      <c r="L463" s="13">
        <v>33927044</v>
      </c>
    </row>
    <row r="464" spans="1:12" ht="71.25" hidden="1">
      <c r="A464" s="243" t="s">
        <v>1061</v>
      </c>
      <c r="B464" s="244" t="s">
        <v>1062</v>
      </c>
      <c r="C464" s="16">
        <v>396654327</v>
      </c>
      <c r="D464" s="16">
        <v>265794837</v>
      </c>
      <c r="E464" s="16">
        <v>718293</v>
      </c>
      <c r="F464" s="16">
        <v>0</v>
      </c>
      <c r="G464" s="16">
        <v>663167457</v>
      </c>
      <c r="H464" s="16">
        <v>663167431</v>
      </c>
      <c r="I464" s="16">
        <v>650768345</v>
      </c>
      <c r="J464" s="16">
        <v>328506339</v>
      </c>
      <c r="K464" s="13">
        <v>190394051</v>
      </c>
      <c r="L464" s="13">
        <v>26</v>
      </c>
    </row>
    <row r="465" spans="1:12" ht="42.75" hidden="1">
      <c r="A465" s="239" t="s">
        <v>1063</v>
      </c>
      <c r="B465" s="240" t="s">
        <v>1064</v>
      </c>
      <c r="C465" s="13">
        <v>396654327</v>
      </c>
      <c r="D465" s="13">
        <v>0</v>
      </c>
      <c r="E465" s="13">
        <v>718293</v>
      </c>
      <c r="F465" s="13">
        <v>0</v>
      </c>
      <c r="G465" s="13">
        <v>397372620</v>
      </c>
      <c r="H465" s="13">
        <v>397372594</v>
      </c>
      <c r="I465" s="13">
        <v>384973508</v>
      </c>
      <c r="J465" s="13">
        <v>190394051</v>
      </c>
      <c r="K465" s="13">
        <v>190394051</v>
      </c>
      <c r="L465" s="13">
        <v>26</v>
      </c>
    </row>
    <row r="466" spans="1:12" ht="42.75" hidden="1">
      <c r="A466" s="239" t="s">
        <v>1065</v>
      </c>
      <c r="B466" s="240" t="s">
        <v>1066</v>
      </c>
      <c r="C466" s="13">
        <v>0</v>
      </c>
      <c r="D466" s="13">
        <v>265794837</v>
      </c>
      <c r="E466" s="13">
        <v>0</v>
      </c>
      <c r="F466" s="13">
        <v>0</v>
      </c>
      <c r="G466" s="13">
        <v>265794837</v>
      </c>
      <c r="H466" s="13">
        <v>265794837</v>
      </c>
      <c r="I466" s="13">
        <v>265794837</v>
      </c>
      <c r="J466" s="13">
        <v>138112288</v>
      </c>
      <c r="K466" s="13">
        <v>0</v>
      </c>
      <c r="L466" s="13">
        <v>0</v>
      </c>
    </row>
    <row r="467" spans="1:12" ht="142.5" hidden="1">
      <c r="A467" s="243" t="s">
        <v>1067</v>
      </c>
      <c r="B467" s="244" t="s">
        <v>1068</v>
      </c>
      <c r="C467" s="16">
        <v>450000000</v>
      </c>
      <c r="D467" s="16">
        <v>0</v>
      </c>
      <c r="E467" s="16">
        <v>0</v>
      </c>
      <c r="F467" s="16">
        <v>0</v>
      </c>
      <c r="G467" s="16">
        <v>450000000</v>
      </c>
      <c r="H467" s="16">
        <v>450000000</v>
      </c>
      <c r="I467" s="16">
        <v>0</v>
      </c>
      <c r="J467" s="16">
        <v>0</v>
      </c>
      <c r="K467" s="13">
        <v>0</v>
      </c>
      <c r="L467" s="13">
        <v>0</v>
      </c>
    </row>
    <row r="468" spans="1:12" ht="42.75" hidden="1">
      <c r="A468" s="239" t="s">
        <v>1069</v>
      </c>
      <c r="B468" s="240" t="s">
        <v>1070</v>
      </c>
      <c r="C468" s="13">
        <v>450000000</v>
      </c>
      <c r="D468" s="13">
        <v>0</v>
      </c>
      <c r="E468" s="13">
        <v>0</v>
      </c>
      <c r="F468" s="13">
        <v>0</v>
      </c>
      <c r="G468" s="13">
        <v>450000000</v>
      </c>
      <c r="H468" s="13">
        <v>450000000</v>
      </c>
      <c r="I468" s="13">
        <v>0</v>
      </c>
      <c r="J468" s="13">
        <v>0</v>
      </c>
      <c r="K468" s="13">
        <v>0</v>
      </c>
      <c r="L468" s="13">
        <v>0</v>
      </c>
    </row>
    <row r="469" spans="1:12" ht="15" hidden="1">
      <c r="A469" s="243" t="s">
        <v>1071</v>
      </c>
      <c r="B469" s="244" t="s">
        <v>1072</v>
      </c>
      <c r="C469" s="16">
        <v>1433270000</v>
      </c>
      <c r="D469" s="16">
        <v>0</v>
      </c>
      <c r="E469" s="16">
        <v>0</v>
      </c>
      <c r="F469" s="16">
        <v>0</v>
      </c>
      <c r="G469" s="16">
        <v>1433270000</v>
      </c>
      <c r="H469" s="16">
        <v>0</v>
      </c>
      <c r="I469" s="16">
        <v>0</v>
      </c>
      <c r="J469" s="16">
        <v>0</v>
      </c>
      <c r="K469" s="13">
        <v>0</v>
      </c>
      <c r="L469" s="13">
        <v>1433270000</v>
      </c>
    </row>
    <row r="470" spans="1:12" ht="42.75" hidden="1">
      <c r="A470" s="243" t="s">
        <v>1073</v>
      </c>
      <c r="B470" s="244" t="s">
        <v>1074</v>
      </c>
      <c r="C470" s="16">
        <v>1433270000</v>
      </c>
      <c r="D470" s="16">
        <v>0</v>
      </c>
      <c r="E470" s="16">
        <v>0</v>
      </c>
      <c r="F470" s="16">
        <v>0</v>
      </c>
      <c r="G470" s="16">
        <v>1433270000</v>
      </c>
      <c r="H470" s="16">
        <v>0</v>
      </c>
      <c r="I470" s="16">
        <v>0</v>
      </c>
      <c r="J470" s="16">
        <v>0</v>
      </c>
      <c r="K470" s="13">
        <v>0</v>
      </c>
      <c r="L470" s="13">
        <v>1433270000</v>
      </c>
    </row>
    <row r="471" spans="1:12" ht="85.5" hidden="1">
      <c r="A471" s="239" t="s">
        <v>1075</v>
      </c>
      <c r="B471" s="240" t="s">
        <v>1076</v>
      </c>
      <c r="C471" s="13">
        <v>1433270000</v>
      </c>
      <c r="D471" s="13">
        <v>0</v>
      </c>
      <c r="E471" s="13">
        <v>0</v>
      </c>
      <c r="F471" s="13">
        <v>0</v>
      </c>
      <c r="G471" s="13">
        <v>1433270000</v>
      </c>
      <c r="H471" s="13">
        <v>0</v>
      </c>
      <c r="I471" s="13">
        <v>0</v>
      </c>
      <c r="J471" s="13">
        <v>0</v>
      </c>
      <c r="K471" s="13">
        <v>0</v>
      </c>
      <c r="L471" s="13">
        <v>1433270000</v>
      </c>
    </row>
    <row r="472" spans="1:12" ht="28.5" hidden="1">
      <c r="A472" s="243" t="s">
        <v>1077</v>
      </c>
      <c r="B472" s="244" t="s">
        <v>1078</v>
      </c>
      <c r="C472" s="16">
        <v>1208609210</v>
      </c>
      <c r="D472" s="16">
        <v>693552185</v>
      </c>
      <c r="E472" s="16">
        <v>277707703</v>
      </c>
      <c r="F472" s="16">
        <v>0</v>
      </c>
      <c r="G472" s="16">
        <v>2179869098</v>
      </c>
      <c r="H472" s="16">
        <v>2177039000</v>
      </c>
      <c r="I472" s="16">
        <v>2047286055</v>
      </c>
      <c r="J472" s="16">
        <v>563451555</v>
      </c>
      <c r="K472" s="13">
        <v>549701555</v>
      </c>
      <c r="L472" s="13">
        <v>2830098</v>
      </c>
    </row>
    <row r="473" spans="1:12" ht="28.5" hidden="1">
      <c r="A473" s="243" t="s">
        <v>1079</v>
      </c>
      <c r="B473" s="244" t="s">
        <v>1080</v>
      </c>
      <c r="C473" s="16">
        <v>1208609210</v>
      </c>
      <c r="D473" s="16">
        <v>532262185</v>
      </c>
      <c r="E473" s="16">
        <v>277707703</v>
      </c>
      <c r="F473" s="16">
        <v>0</v>
      </c>
      <c r="G473" s="16">
        <v>2018579098</v>
      </c>
      <c r="H473" s="16">
        <v>2015749000</v>
      </c>
      <c r="I473" s="16">
        <v>1890945055</v>
      </c>
      <c r="J473" s="16">
        <v>563451555</v>
      </c>
      <c r="K473" s="13">
        <v>549701555</v>
      </c>
      <c r="L473" s="13">
        <v>2830098</v>
      </c>
    </row>
    <row r="474" spans="1:12" ht="42.75" hidden="1">
      <c r="A474" s="239" t="s">
        <v>1081</v>
      </c>
      <c r="B474" s="240" t="s">
        <v>1082</v>
      </c>
      <c r="C474" s="13">
        <v>1208609210</v>
      </c>
      <c r="D474" s="13">
        <v>0</v>
      </c>
      <c r="E474" s="13">
        <v>0</v>
      </c>
      <c r="F474" s="13">
        <v>0</v>
      </c>
      <c r="G474" s="13">
        <v>1208609210</v>
      </c>
      <c r="H474" s="13">
        <v>1208609210</v>
      </c>
      <c r="I474" s="13">
        <v>1208609210</v>
      </c>
      <c r="J474" s="13">
        <v>434915000</v>
      </c>
      <c r="K474" s="13">
        <v>434915000</v>
      </c>
      <c r="L474" s="13">
        <v>0</v>
      </c>
    </row>
    <row r="475" spans="1:12" ht="42.75" hidden="1">
      <c r="A475" s="239" t="s">
        <v>1083</v>
      </c>
      <c r="B475" s="240" t="s">
        <v>1084</v>
      </c>
      <c r="C475" s="13">
        <v>0</v>
      </c>
      <c r="D475" s="13">
        <v>77141598</v>
      </c>
      <c r="E475" s="13">
        <v>0</v>
      </c>
      <c r="F475" s="13">
        <v>0</v>
      </c>
      <c r="G475" s="13">
        <v>77141598</v>
      </c>
      <c r="H475" s="13">
        <v>77141500</v>
      </c>
      <c r="I475" s="13">
        <v>77141500</v>
      </c>
      <c r="J475" s="13">
        <v>0</v>
      </c>
      <c r="K475" s="13">
        <v>0</v>
      </c>
      <c r="L475" s="13">
        <v>98</v>
      </c>
    </row>
    <row r="476" spans="1:12" ht="42.75" hidden="1">
      <c r="A476" s="239" t="s">
        <v>1085</v>
      </c>
      <c r="B476" s="240" t="s">
        <v>1086</v>
      </c>
      <c r="C476" s="13">
        <v>0</v>
      </c>
      <c r="D476" s="13">
        <v>455120587</v>
      </c>
      <c r="E476" s="13">
        <v>41270203</v>
      </c>
      <c r="F476" s="13">
        <v>0</v>
      </c>
      <c r="G476" s="13">
        <v>496390790</v>
      </c>
      <c r="H476" s="13">
        <v>493560790</v>
      </c>
      <c r="I476" s="13">
        <v>493560790</v>
      </c>
      <c r="J476" s="13">
        <v>99403000</v>
      </c>
      <c r="K476" s="13">
        <v>99403000</v>
      </c>
      <c r="L476" s="13">
        <v>2830000</v>
      </c>
    </row>
    <row r="477" spans="1:12" ht="57" hidden="1">
      <c r="A477" s="239" t="s">
        <v>1087</v>
      </c>
      <c r="B477" s="240" t="s">
        <v>1088</v>
      </c>
      <c r="C477" s="13">
        <v>0</v>
      </c>
      <c r="D477" s="13">
        <v>0</v>
      </c>
      <c r="E477" s="13">
        <v>236437500</v>
      </c>
      <c r="F477" s="13">
        <v>0</v>
      </c>
      <c r="G477" s="13">
        <v>236437500</v>
      </c>
      <c r="H477" s="13">
        <v>236437500</v>
      </c>
      <c r="I477" s="13">
        <v>111633555</v>
      </c>
      <c r="J477" s="13">
        <v>29133555</v>
      </c>
      <c r="K477" s="13">
        <v>15383555</v>
      </c>
      <c r="L477" s="13">
        <v>0</v>
      </c>
    </row>
    <row r="478" spans="1:12" ht="15" hidden="1">
      <c r="A478" s="243" t="s">
        <v>1089</v>
      </c>
      <c r="B478" s="244" t="s">
        <v>1090</v>
      </c>
      <c r="C478" s="16">
        <v>0</v>
      </c>
      <c r="D478" s="16">
        <v>161290000</v>
      </c>
      <c r="E478" s="16">
        <v>0</v>
      </c>
      <c r="F478" s="16">
        <v>0</v>
      </c>
      <c r="G478" s="16">
        <v>161290000</v>
      </c>
      <c r="H478" s="16">
        <v>161290000</v>
      </c>
      <c r="I478" s="16">
        <v>156341000</v>
      </c>
      <c r="J478" s="16">
        <v>0</v>
      </c>
      <c r="K478" s="13">
        <v>0</v>
      </c>
      <c r="L478" s="13">
        <v>0</v>
      </c>
    </row>
    <row r="479" spans="1:12" ht="28.5" hidden="1">
      <c r="A479" s="239" t="s">
        <v>1091</v>
      </c>
      <c r="B479" s="240" t="s">
        <v>1092</v>
      </c>
      <c r="C479" s="13">
        <v>0</v>
      </c>
      <c r="D479" s="13">
        <v>161290000</v>
      </c>
      <c r="E479" s="13">
        <v>0</v>
      </c>
      <c r="F479" s="13">
        <v>0</v>
      </c>
      <c r="G479" s="13">
        <v>161290000</v>
      </c>
      <c r="H479" s="13">
        <v>161290000</v>
      </c>
      <c r="I479" s="13">
        <v>156341000</v>
      </c>
      <c r="J479" s="13">
        <v>0</v>
      </c>
      <c r="K479" s="13">
        <v>0</v>
      </c>
      <c r="L479" s="13">
        <v>0</v>
      </c>
    </row>
    <row r="480" spans="1:12" ht="28.5" hidden="1">
      <c r="A480" s="243" t="s">
        <v>1093</v>
      </c>
      <c r="B480" s="244" t="s">
        <v>1094</v>
      </c>
      <c r="C480" s="16">
        <v>82400000</v>
      </c>
      <c r="D480" s="16">
        <v>145048731</v>
      </c>
      <c r="E480" s="16">
        <v>0</v>
      </c>
      <c r="F480" s="16">
        <v>82400000</v>
      </c>
      <c r="G480" s="16">
        <v>145048731</v>
      </c>
      <c r="H480" s="16">
        <v>145048731</v>
      </c>
      <c r="I480" s="16">
        <v>145048731</v>
      </c>
      <c r="J480" s="16">
        <v>20000000</v>
      </c>
      <c r="K480" s="13">
        <v>20000000</v>
      </c>
      <c r="L480" s="13">
        <v>0</v>
      </c>
    </row>
    <row r="481" spans="1:12" ht="15" hidden="1">
      <c r="A481" s="243" t="s">
        <v>1095</v>
      </c>
      <c r="B481" s="244" t="s">
        <v>1096</v>
      </c>
      <c r="C481" s="16">
        <v>82400000</v>
      </c>
      <c r="D481" s="16">
        <v>145048731</v>
      </c>
      <c r="E481" s="16">
        <v>0</v>
      </c>
      <c r="F481" s="16">
        <v>82400000</v>
      </c>
      <c r="G481" s="16">
        <v>145048731</v>
      </c>
      <c r="H481" s="16">
        <v>145048731</v>
      </c>
      <c r="I481" s="16">
        <v>145048731</v>
      </c>
      <c r="J481" s="16">
        <v>20000000</v>
      </c>
      <c r="K481" s="13">
        <v>20000000</v>
      </c>
      <c r="L481" s="13">
        <v>0</v>
      </c>
    </row>
    <row r="482" spans="1:12" ht="15" hidden="1">
      <c r="A482" s="239" t="s">
        <v>1097</v>
      </c>
      <c r="B482" s="240" t="s">
        <v>1098</v>
      </c>
      <c r="C482" s="13">
        <v>82400000</v>
      </c>
      <c r="D482" s="13">
        <v>0</v>
      </c>
      <c r="E482" s="13">
        <v>0</v>
      </c>
      <c r="F482" s="13">
        <v>82400000</v>
      </c>
      <c r="G482" s="13">
        <v>0</v>
      </c>
      <c r="H482" s="13">
        <v>0</v>
      </c>
      <c r="I482" s="13">
        <v>0</v>
      </c>
      <c r="J482" s="13">
        <v>0</v>
      </c>
      <c r="K482" s="13">
        <v>0</v>
      </c>
      <c r="L482" s="13">
        <v>0</v>
      </c>
    </row>
    <row r="483" spans="1:12" ht="15" hidden="1">
      <c r="A483" s="239" t="s">
        <v>1099</v>
      </c>
      <c r="B483" s="240" t="s">
        <v>1100</v>
      </c>
      <c r="C483" s="13">
        <v>0</v>
      </c>
      <c r="D483" s="13">
        <v>107806995</v>
      </c>
      <c r="E483" s="13">
        <v>0</v>
      </c>
      <c r="F483" s="13">
        <v>0</v>
      </c>
      <c r="G483" s="13">
        <v>107806995</v>
      </c>
      <c r="H483" s="13">
        <v>107806995</v>
      </c>
      <c r="I483" s="13">
        <v>107806995</v>
      </c>
      <c r="J483" s="13">
        <v>20000000</v>
      </c>
      <c r="K483" s="13">
        <v>20000000</v>
      </c>
      <c r="L483" s="13">
        <v>0</v>
      </c>
    </row>
    <row r="484" spans="1:12" ht="28.5" hidden="1">
      <c r="A484" s="239" t="s">
        <v>1101</v>
      </c>
      <c r="B484" s="240" t="s">
        <v>1102</v>
      </c>
      <c r="C484" s="13">
        <v>0</v>
      </c>
      <c r="D484" s="13">
        <v>37241736</v>
      </c>
      <c r="E484" s="13">
        <v>0</v>
      </c>
      <c r="F484" s="13">
        <v>0</v>
      </c>
      <c r="G484" s="13">
        <v>37241736</v>
      </c>
      <c r="H484" s="13">
        <v>37241736</v>
      </c>
      <c r="I484" s="13">
        <v>37241736</v>
      </c>
      <c r="J484" s="13">
        <v>0</v>
      </c>
      <c r="K484" s="13">
        <v>0</v>
      </c>
      <c r="L484" s="13">
        <v>0</v>
      </c>
    </row>
    <row r="485" spans="1:12" ht="42.75" hidden="1">
      <c r="A485" s="243" t="s">
        <v>1103</v>
      </c>
      <c r="B485" s="244" t="s">
        <v>1104</v>
      </c>
      <c r="C485" s="16">
        <v>1580144420</v>
      </c>
      <c r="D485" s="16">
        <v>0</v>
      </c>
      <c r="E485" s="16">
        <v>1523832113</v>
      </c>
      <c r="F485" s="16">
        <v>1441432113</v>
      </c>
      <c r="G485" s="16">
        <v>1662544420</v>
      </c>
      <c r="H485" s="16">
        <v>371112307</v>
      </c>
      <c r="I485" s="16">
        <v>371112307</v>
      </c>
      <c r="J485" s="16">
        <v>0</v>
      </c>
      <c r="K485" s="13">
        <v>0</v>
      </c>
      <c r="L485" s="13">
        <v>1291432113</v>
      </c>
    </row>
    <row r="486" spans="1:12" ht="42.75" hidden="1">
      <c r="A486" s="243" t="s">
        <v>1105</v>
      </c>
      <c r="B486" s="244" t="s">
        <v>1106</v>
      </c>
      <c r="C486" s="16">
        <v>150000000</v>
      </c>
      <c r="D486" s="16">
        <v>0</v>
      </c>
      <c r="E486" s="16">
        <v>0</v>
      </c>
      <c r="F486" s="16">
        <v>150000000</v>
      </c>
      <c r="G486" s="16">
        <v>0</v>
      </c>
      <c r="H486" s="16">
        <v>0</v>
      </c>
      <c r="I486" s="16">
        <v>0</v>
      </c>
      <c r="J486" s="16">
        <v>0</v>
      </c>
      <c r="K486" s="13">
        <v>0</v>
      </c>
      <c r="L486" s="13">
        <v>0</v>
      </c>
    </row>
    <row r="487" spans="1:12" ht="42.75" hidden="1">
      <c r="A487" s="243" t="s">
        <v>1107</v>
      </c>
      <c r="B487" s="244" t="s">
        <v>1106</v>
      </c>
      <c r="C487" s="16">
        <v>150000000</v>
      </c>
      <c r="D487" s="16">
        <v>0</v>
      </c>
      <c r="E487" s="16">
        <v>0</v>
      </c>
      <c r="F487" s="16">
        <v>150000000</v>
      </c>
      <c r="G487" s="16">
        <v>0</v>
      </c>
      <c r="H487" s="16">
        <v>0</v>
      </c>
      <c r="I487" s="16">
        <v>0</v>
      </c>
      <c r="J487" s="16">
        <v>0</v>
      </c>
      <c r="K487" s="13">
        <v>0</v>
      </c>
      <c r="L487" s="13">
        <v>0</v>
      </c>
    </row>
    <row r="488" spans="1:12" ht="42.75" hidden="1">
      <c r="A488" s="239" t="s">
        <v>1108</v>
      </c>
      <c r="B488" s="240" t="s">
        <v>1109</v>
      </c>
      <c r="C488" s="13">
        <v>150000000</v>
      </c>
      <c r="D488" s="13">
        <v>0</v>
      </c>
      <c r="E488" s="13">
        <v>0</v>
      </c>
      <c r="F488" s="13">
        <v>150000000</v>
      </c>
      <c r="G488" s="13">
        <v>0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</row>
    <row r="489" spans="1:12" ht="28.5" hidden="1">
      <c r="A489" s="243" t="s">
        <v>1110</v>
      </c>
      <c r="B489" s="244" t="s">
        <v>1111</v>
      </c>
      <c r="C489" s="16">
        <v>1430144420</v>
      </c>
      <c r="D489" s="16">
        <v>0</v>
      </c>
      <c r="E489" s="16">
        <v>1523832113</v>
      </c>
      <c r="F489" s="16">
        <v>1291432113</v>
      </c>
      <c r="G489" s="16">
        <v>1662544420</v>
      </c>
      <c r="H489" s="16">
        <v>371112307</v>
      </c>
      <c r="I489" s="16">
        <v>371112307</v>
      </c>
      <c r="J489" s="16">
        <v>0</v>
      </c>
      <c r="K489" s="13">
        <v>0</v>
      </c>
      <c r="L489" s="13">
        <v>1291432113</v>
      </c>
    </row>
    <row r="490" spans="1:12" ht="42.75" hidden="1">
      <c r="A490" s="239" t="s">
        <v>1112</v>
      </c>
      <c r="B490" s="240" t="s">
        <v>1113</v>
      </c>
      <c r="C490" s="13">
        <v>138712307</v>
      </c>
      <c r="D490" s="13">
        <v>0</v>
      </c>
      <c r="E490" s="13">
        <v>232400000</v>
      </c>
      <c r="F490" s="13">
        <v>0</v>
      </c>
      <c r="G490" s="13">
        <v>371112307</v>
      </c>
      <c r="H490" s="13">
        <v>371112307</v>
      </c>
      <c r="I490" s="13">
        <v>371112307</v>
      </c>
      <c r="J490" s="13">
        <v>0</v>
      </c>
      <c r="K490" s="13">
        <v>0</v>
      </c>
      <c r="L490" s="13">
        <v>0</v>
      </c>
    </row>
    <row r="491" spans="1:12" ht="28.5" hidden="1">
      <c r="A491" s="239" t="s">
        <v>1114</v>
      </c>
      <c r="B491" s="240" t="s">
        <v>1115</v>
      </c>
      <c r="C491" s="13">
        <v>1000000000</v>
      </c>
      <c r="D491" s="13">
        <v>0</v>
      </c>
      <c r="E491" s="13">
        <v>0</v>
      </c>
      <c r="F491" s="13">
        <v>1000000000</v>
      </c>
      <c r="G491" s="13">
        <v>0</v>
      </c>
      <c r="H491" s="13">
        <v>0</v>
      </c>
      <c r="I491" s="13">
        <v>0</v>
      </c>
      <c r="J491" s="13">
        <v>0</v>
      </c>
      <c r="K491" s="13">
        <v>0</v>
      </c>
      <c r="L491" s="13">
        <v>0</v>
      </c>
    </row>
    <row r="492" spans="1:12" ht="15" hidden="1">
      <c r="A492" s="239" t="s">
        <v>1116</v>
      </c>
      <c r="B492" s="240" t="s">
        <v>1117</v>
      </c>
      <c r="C492" s="13">
        <v>91432113</v>
      </c>
      <c r="D492" s="13">
        <v>0</v>
      </c>
      <c r="E492" s="13">
        <v>100000000</v>
      </c>
      <c r="F492" s="13">
        <v>191432113</v>
      </c>
      <c r="G492" s="13">
        <v>0</v>
      </c>
      <c r="H492" s="13">
        <v>0</v>
      </c>
      <c r="I492" s="13">
        <v>0</v>
      </c>
      <c r="J492" s="13">
        <v>0</v>
      </c>
      <c r="K492" s="13">
        <v>0</v>
      </c>
      <c r="L492" s="13">
        <v>0</v>
      </c>
    </row>
    <row r="493" spans="1:12" ht="28.5" hidden="1">
      <c r="A493" s="239" t="s">
        <v>1118</v>
      </c>
      <c r="B493" s="240" t="s">
        <v>1119</v>
      </c>
      <c r="C493" s="13">
        <v>200000000</v>
      </c>
      <c r="D493" s="13">
        <v>0</v>
      </c>
      <c r="E493" s="13">
        <v>0</v>
      </c>
      <c r="F493" s="13">
        <v>100000000</v>
      </c>
      <c r="G493" s="13">
        <v>100000000</v>
      </c>
      <c r="H493" s="13">
        <v>0</v>
      </c>
      <c r="I493" s="13">
        <v>0</v>
      </c>
      <c r="J493" s="13">
        <v>0</v>
      </c>
      <c r="K493" s="13">
        <v>0</v>
      </c>
      <c r="L493" s="13">
        <v>100000000</v>
      </c>
    </row>
    <row r="494" spans="1:12" ht="15" hidden="1">
      <c r="A494" s="239" t="s">
        <v>1120</v>
      </c>
      <c r="B494" s="240" t="s">
        <v>1121</v>
      </c>
      <c r="C494" s="13">
        <v>0</v>
      </c>
      <c r="D494" s="13">
        <v>0</v>
      </c>
      <c r="E494" s="13">
        <v>191432113</v>
      </c>
      <c r="F494" s="13">
        <v>0</v>
      </c>
      <c r="G494" s="13">
        <v>191432113</v>
      </c>
      <c r="H494" s="13">
        <v>0</v>
      </c>
      <c r="I494" s="13">
        <v>0</v>
      </c>
      <c r="J494" s="13">
        <v>0</v>
      </c>
      <c r="K494" s="13">
        <v>0</v>
      </c>
      <c r="L494" s="13">
        <v>191432113</v>
      </c>
    </row>
    <row r="495" spans="1:12" ht="28.5" hidden="1">
      <c r="A495" s="239" t="s">
        <v>1122</v>
      </c>
      <c r="B495" s="240" t="s">
        <v>1123</v>
      </c>
      <c r="C495" s="13">
        <v>0</v>
      </c>
      <c r="D495" s="13">
        <v>0</v>
      </c>
      <c r="E495" s="13">
        <v>1000000000</v>
      </c>
      <c r="F495" s="13">
        <v>0</v>
      </c>
      <c r="G495" s="13">
        <v>1000000000</v>
      </c>
      <c r="H495" s="13">
        <v>0</v>
      </c>
      <c r="I495" s="13">
        <v>0</v>
      </c>
      <c r="J495" s="13">
        <v>0</v>
      </c>
      <c r="K495" s="13">
        <v>0</v>
      </c>
      <c r="L495" s="13">
        <v>1000000000</v>
      </c>
    </row>
    <row r="496" spans="1:12" ht="15" hidden="1">
      <c r="A496" s="243" t="s">
        <v>1124</v>
      </c>
      <c r="B496" s="244" t="s">
        <v>1125</v>
      </c>
      <c r="C496" s="16">
        <v>137148170</v>
      </c>
      <c r="D496" s="16">
        <v>0</v>
      </c>
      <c r="E496" s="16">
        <v>0</v>
      </c>
      <c r="F496" s="16">
        <v>0</v>
      </c>
      <c r="G496" s="16">
        <v>137148170</v>
      </c>
      <c r="H496" s="16">
        <v>137148170</v>
      </c>
      <c r="I496" s="16">
        <v>0</v>
      </c>
      <c r="J496" s="16">
        <v>0</v>
      </c>
      <c r="K496" s="13">
        <v>0</v>
      </c>
      <c r="L496" s="13">
        <v>0</v>
      </c>
    </row>
    <row r="497" spans="1:12" ht="57" hidden="1">
      <c r="A497" s="243" t="s">
        <v>1126</v>
      </c>
      <c r="B497" s="244" t="s">
        <v>1127</v>
      </c>
      <c r="C497" s="16">
        <v>137148170</v>
      </c>
      <c r="D497" s="16">
        <v>0</v>
      </c>
      <c r="E497" s="16">
        <v>0</v>
      </c>
      <c r="F497" s="16">
        <v>0</v>
      </c>
      <c r="G497" s="16">
        <v>137148170</v>
      </c>
      <c r="H497" s="16">
        <v>137148170</v>
      </c>
      <c r="I497" s="16">
        <v>0</v>
      </c>
      <c r="J497" s="16">
        <v>0</v>
      </c>
      <c r="K497" s="13">
        <v>0</v>
      </c>
      <c r="L497" s="13">
        <v>0</v>
      </c>
    </row>
    <row r="498" spans="1:12" ht="28.5" hidden="1">
      <c r="A498" s="239" t="s">
        <v>1128</v>
      </c>
      <c r="B498" s="240" t="s">
        <v>1129</v>
      </c>
      <c r="C498" s="13">
        <v>137148170</v>
      </c>
      <c r="D498" s="13">
        <v>0</v>
      </c>
      <c r="E498" s="13">
        <v>0</v>
      </c>
      <c r="F498" s="13">
        <v>0</v>
      </c>
      <c r="G498" s="13">
        <v>137148170</v>
      </c>
      <c r="H498" s="13">
        <v>137148170</v>
      </c>
      <c r="I498" s="13">
        <v>0</v>
      </c>
      <c r="J498" s="13">
        <v>0</v>
      </c>
      <c r="K498" s="13">
        <v>0</v>
      </c>
      <c r="L498" s="13">
        <v>0</v>
      </c>
    </row>
    <row r="499" spans="1:12" ht="15" hidden="1">
      <c r="A499" s="241" t="s">
        <v>1130</v>
      </c>
      <c r="B499" s="242" t="s">
        <v>1131</v>
      </c>
      <c r="C499" s="15">
        <v>35439404052</v>
      </c>
      <c r="D499" s="15">
        <v>2214338073</v>
      </c>
      <c r="E499" s="15">
        <v>1056930534</v>
      </c>
      <c r="F499" s="15">
        <v>1056930534</v>
      </c>
      <c r="G499" s="15">
        <v>37653742125</v>
      </c>
      <c r="H499" s="15">
        <v>36304196299</v>
      </c>
      <c r="I499" s="15">
        <v>3518197494</v>
      </c>
      <c r="J499" s="15">
        <v>873135964</v>
      </c>
      <c r="K499" s="13">
        <v>698135964</v>
      </c>
      <c r="L499" s="13">
        <v>1349545826</v>
      </c>
    </row>
    <row r="500" spans="1:12" ht="15" hidden="1">
      <c r="A500" s="243" t="s">
        <v>1132</v>
      </c>
      <c r="B500" s="244" t="s">
        <v>1133</v>
      </c>
      <c r="C500" s="16">
        <v>29468000000</v>
      </c>
      <c r="D500" s="16">
        <v>1675696450</v>
      </c>
      <c r="E500" s="16">
        <v>0</v>
      </c>
      <c r="F500" s="16">
        <v>0</v>
      </c>
      <c r="G500" s="16">
        <v>31143696450</v>
      </c>
      <c r="H500" s="16">
        <v>31143696450</v>
      </c>
      <c r="I500" s="16">
        <v>0</v>
      </c>
      <c r="J500" s="16">
        <v>0</v>
      </c>
      <c r="K500" s="13">
        <v>0</v>
      </c>
      <c r="L500" s="13">
        <v>0</v>
      </c>
    </row>
    <row r="501" spans="1:12" ht="15" hidden="1">
      <c r="A501" s="243" t="s">
        <v>1134</v>
      </c>
      <c r="B501" s="244" t="s">
        <v>1135</v>
      </c>
      <c r="C501" s="16">
        <v>29468000000</v>
      </c>
      <c r="D501" s="16">
        <v>1675696450</v>
      </c>
      <c r="E501" s="16">
        <v>0</v>
      </c>
      <c r="F501" s="16">
        <v>0</v>
      </c>
      <c r="G501" s="16">
        <v>31143696450</v>
      </c>
      <c r="H501" s="16">
        <v>31143696450</v>
      </c>
      <c r="I501" s="16">
        <v>0</v>
      </c>
      <c r="J501" s="16">
        <v>0</v>
      </c>
      <c r="K501" s="13">
        <v>0</v>
      </c>
      <c r="L501" s="13">
        <v>0</v>
      </c>
    </row>
    <row r="502" spans="1:12" ht="15" hidden="1">
      <c r="A502" s="239" t="s">
        <v>1136</v>
      </c>
      <c r="B502" s="240" t="s">
        <v>1137</v>
      </c>
      <c r="C502" s="13">
        <v>11702000000</v>
      </c>
      <c r="D502" s="13">
        <v>45767450</v>
      </c>
      <c r="E502" s="13">
        <v>0</v>
      </c>
      <c r="F502" s="13">
        <v>0</v>
      </c>
      <c r="G502" s="13">
        <v>11747767450</v>
      </c>
      <c r="H502" s="13">
        <v>11747767450</v>
      </c>
      <c r="I502" s="13">
        <v>0</v>
      </c>
      <c r="J502" s="13">
        <v>0</v>
      </c>
      <c r="K502" s="13">
        <v>0</v>
      </c>
      <c r="L502" s="13">
        <v>0</v>
      </c>
    </row>
    <row r="503" spans="1:12" ht="15" hidden="1">
      <c r="A503" s="239" t="s">
        <v>1138</v>
      </c>
      <c r="B503" s="240" t="s">
        <v>1139</v>
      </c>
      <c r="C503" s="13">
        <v>16906000000</v>
      </c>
      <c r="D503" s="13">
        <v>0</v>
      </c>
      <c r="E503" s="13">
        <v>0</v>
      </c>
      <c r="F503" s="13">
        <v>0</v>
      </c>
      <c r="G503" s="13">
        <v>16906000000</v>
      </c>
      <c r="H503" s="13">
        <v>16906000000</v>
      </c>
      <c r="I503" s="13">
        <v>0</v>
      </c>
      <c r="J503" s="13">
        <v>0</v>
      </c>
      <c r="K503" s="13">
        <v>0</v>
      </c>
      <c r="L503" s="13">
        <v>0</v>
      </c>
    </row>
    <row r="504" spans="1:12" ht="28.5" hidden="1">
      <c r="A504" s="239" t="s">
        <v>1140</v>
      </c>
      <c r="B504" s="240" t="s">
        <v>1141</v>
      </c>
      <c r="C504" s="13">
        <v>577000000</v>
      </c>
      <c r="D504" s="13">
        <v>0</v>
      </c>
      <c r="E504" s="13">
        <v>0</v>
      </c>
      <c r="F504" s="13">
        <v>0</v>
      </c>
      <c r="G504" s="13">
        <v>577000000</v>
      </c>
      <c r="H504" s="13">
        <v>577000000</v>
      </c>
      <c r="I504" s="13">
        <v>0</v>
      </c>
      <c r="J504" s="13">
        <v>0</v>
      </c>
      <c r="K504" s="13">
        <v>0</v>
      </c>
      <c r="L504" s="13">
        <v>0</v>
      </c>
    </row>
    <row r="505" spans="1:12" ht="15" hidden="1">
      <c r="A505" s="239" t="s">
        <v>1142</v>
      </c>
      <c r="B505" s="240" t="s">
        <v>1143</v>
      </c>
      <c r="C505" s="13">
        <v>283000000</v>
      </c>
      <c r="D505" s="13">
        <v>0</v>
      </c>
      <c r="E505" s="13">
        <v>0</v>
      </c>
      <c r="F505" s="13">
        <v>0</v>
      </c>
      <c r="G505" s="13">
        <v>283000000</v>
      </c>
      <c r="H505" s="13">
        <v>283000000</v>
      </c>
      <c r="I505" s="13">
        <v>0</v>
      </c>
      <c r="J505" s="13">
        <v>0</v>
      </c>
      <c r="K505" s="13">
        <v>0</v>
      </c>
      <c r="L505" s="13">
        <v>0</v>
      </c>
    </row>
    <row r="506" spans="1:12" ht="15" hidden="1">
      <c r="A506" s="239" t="s">
        <v>1144</v>
      </c>
      <c r="B506" s="240" t="s">
        <v>1145</v>
      </c>
      <c r="C506" s="13">
        <v>0</v>
      </c>
      <c r="D506" s="13">
        <v>1629929000</v>
      </c>
      <c r="E506" s="13">
        <v>0</v>
      </c>
      <c r="F506" s="13">
        <v>0</v>
      </c>
      <c r="G506" s="13">
        <v>1629929000</v>
      </c>
      <c r="H506" s="13">
        <v>1629929000</v>
      </c>
      <c r="I506" s="13">
        <v>0</v>
      </c>
      <c r="J506" s="13">
        <v>0</v>
      </c>
      <c r="K506" s="13">
        <v>0</v>
      </c>
      <c r="L506" s="13">
        <v>0</v>
      </c>
    </row>
    <row r="507" spans="1:12" ht="15" hidden="1">
      <c r="A507" s="243" t="s">
        <v>1146</v>
      </c>
      <c r="B507" s="244" t="s">
        <v>1147</v>
      </c>
      <c r="C507" s="16">
        <v>3751329673</v>
      </c>
      <c r="D507" s="16">
        <v>538641623</v>
      </c>
      <c r="E507" s="16">
        <v>482634194</v>
      </c>
      <c r="F507" s="16">
        <v>482634194</v>
      </c>
      <c r="G507" s="16">
        <v>4289971296</v>
      </c>
      <c r="H507" s="16">
        <v>3514721810</v>
      </c>
      <c r="I507" s="16">
        <v>1872419455</v>
      </c>
      <c r="J507" s="16">
        <v>452357925</v>
      </c>
      <c r="K507" s="13">
        <v>452357925</v>
      </c>
      <c r="L507" s="13">
        <v>775249486</v>
      </c>
    </row>
    <row r="508" spans="1:12" ht="15" hidden="1">
      <c r="A508" s="243" t="s">
        <v>1148</v>
      </c>
      <c r="B508" s="244" t="s">
        <v>1149</v>
      </c>
      <c r="C508" s="16">
        <v>925714768</v>
      </c>
      <c r="D508" s="16">
        <v>55440000</v>
      </c>
      <c r="E508" s="16">
        <v>250000000</v>
      </c>
      <c r="F508" s="16">
        <v>300000000</v>
      </c>
      <c r="G508" s="16">
        <v>931154768</v>
      </c>
      <c r="H508" s="16">
        <v>607896130</v>
      </c>
      <c r="I508" s="16">
        <v>600746130</v>
      </c>
      <c r="J508" s="16">
        <v>59790000</v>
      </c>
      <c r="K508" s="13">
        <v>59790000</v>
      </c>
      <c r="L508" s="13">
        <v>323258638</v>
      </c>
    </row>
    <row r="509" spans="1:12" ht="28.5" hidden="1">
      <c r="A509" s="243" t="s">
        <v>1150</v>
      </c>
      <c r="B509" s="244" t="s">
        <v>1151</v>
      </c>
      <c r="C509" s="16">
        <v>70788638</v>
      </c>
      <c r="D509" s="16">
        <v>0</v>
      </c>
      <c r="E509" s="16">
        <v>0</v>
      </c>
      <c r="F509" s="16">
        <v>0</v>
      </c>
      <c r="G509" s="16">
        <v>70788638</v>
      </c>
      <c r="H509" s="16">
        <v>0</v>
      </c>
      <c r="I509" s="16">
        <v>0</v>
      </c>
      <c r="J509" s="16">
        <v>0</v>
      </c>
      <c r="K509" s="13">
        <v>0</v>
      </c>
      <c r="L509" s="13">
        <v>70788638</v>
      </c>
    </row>
    <row r="510" spans="1:12" ht="28.5" hidden="1">
      <c r="A510" s="243" t="s">
        <v>1152</v>
      </c>
      <c r="B510" s="244" t="s">
        <v>1153</v>
      </c>
      <c r="C510" s="16">
        <v>70788638</v>
      </c>
      <c r="D510" s="16">
        <v>0</v>
      </c>
      <c r="E510" s="16">
        <v>0</v>
      </c>
      <c r="F510" s="16">
        <v>0</v>
      </c>
      <c r="G510" s="16">
        <v>70788638</v>
      </c>
      <c r="H510" s="16">
        <v>0</v>
      </c>
      <c r="I510" s="16">
        <v>0</v>
      </c>
      <c r="J510" s="16">
        <v>0</v>
      </c>
      <c r="K510" s="13">
        <v>0</v>
      </c>
      <c r="L510" s="13">
        <v>70788638</v>
      </c>
    </row>
    <row r="511" spans="1:12" ht="28.5" hidden="1">
      <c r="A511" s="239" t="s">
        <v>1154</v>
      </c>
      <c r="B511" s="240" t="s">
        <v>1155</v>
      </c>
      <c r="C511" s="13">
        <v>41228638</v>
      </c>
      <c r="D511" s="13">
        <v>0</v>
      </c>
      <c r="E511" s="13">
        <v>0</v>
      </c>
      <c r="F511" s="13">
        <v>0</v>
      </c>
      <c r="G511" s="13">
        <v>41228638</v>
      </c>
      <c r="H511" s="13">
        <v>0</v>
      </c>
      <c r="I511" s="13">
        <v>0</v>
      </c>
      <c r="J511" s="13">
        <v>0</v>
      </c>
      <c r="K511" s="13">
        <v>0</v>
      </c>
      <c r="L511" s="13">
        <v>41228638</v>
      </c>
    </row>
    <row r="512" spans="1:12" ht="28.5" hidden="1">
      <c r="A512" s="239" t="s">
        <v>1156</v>
      </c>
      <c r="B512" s="240" t="s">
        <v>1157</v>
      </c>
      <c r="C512" s="13">
        <v>29560000</v>
      </c>
      <c r="D512" s="13">
        <v>0</v>
      </c>
      <c r="E512" s="13">
        <v>0</v>
      </c>
      <c r="F512" s="13">
        <v>0</v>
      </c>
      <c r="G512" s="13">
        <v>29560000</v>
      </c>
      <c r="H512" s="13">
        <v>0</v>
      </c>
      <c r="I512" s="13">
        <v>0</v>
      </c>
      <c r="J512" s="13">
        <v>0</v>
      </c>
      <c r="K512" s="13">
        <v>0</v>
      </c>
      <c r="L512" s="13">
        <v>29560000</v>
      </c>
    </row>
    <row r="513" spans="1:12" ht="42.75" hidden="1">
      <c r="A513" s="243" t="s">
        <v>1158</v>
      </c>
      <c r="B513" s="244" t="s">
        <v>1159</v>
      </c>
      <c r="C513" s="16">
        <v>854926130</v>
      </c>
      <c r="D513" s="16">
        <v>55440000</v>
      </c>
      <c r="E513" s="16">
        <v>250000000</v>
      </c>
      <c r="F513" s="16">
        <v>300000000</v>
      </c>
      <c r="G513" s="16">
        <v>860366130</v>
      </c>
      <c r="H513" s="16">
        <v>607896130</v>
      </c>
      <c r="I513" s="16">
        <v>600746130</v>
      </c>
      <c r="J513" s="16">
        <v>59790000</v>
      </c>
      <c r="K513" s="13">
        <v>59790000</v>
      </c>
      <c r="L513" s="13">
        <v>252470000</v>
      </c>
    </row>
    <row r="514" spans="1:12" ht="28.5" hidden="1">
      <c r="A514" s="243" t="s">
        <v>1160</v>
      </c>
      <c r="B514" s="244" t="s">
        <v>1161</v>
      </c>
      <c r="C514" s="16">
        <v>854926130</v>
      </c>
      <c r="D514" s="16">
        <v>55440000</v>
      </c>
      <c r="E514" s="16">
        <v>250000000</v>
      </c>
      <c r="F514" s="16">
        <v>300000000</v>
      </c>
      <c r="G514" s="16">
        <v>860366130</v>
      </c>
      <c r="H514" s="16">
        <v>607896130</v>
      </c>
      <c r="I514" s="16">
        <v>600746130</v>
      </c>
      <c r="J514" s="16">
        <v>59790000</v>
      </c>
      <c r="K514" s="13">
        <v>59790000</v>
      </c>
      <c r="L514" s="13">
        <v>252470000</v>
      </c>
    </row>
    <row r="515" spans="1:12" ht="28.5" hidden="1">
      <c r="A515" s="239" t="s">
        <v>1162</v>
      </c>
      <c r="B515" s="240" t="s">
        <v>1163</v>
      </c>
      <c r="C515" s="13">
        <v>604926130</v>
      </c>
      <c r="D515" s="13">
        <v>0</v>
      </c>
      <c r="E515" s="13">
        <v>0</v>
      </c>
      <c r="F515" s="13">
        <v>50000000</v>
      </c>
      <c r="G515" s="13">
        <v>554926130</v>
      </c>
      <c r="H515" s="13">
        <v>554926130</v>
      </c>
      <c r="I515" s="13">
        <v>554926130</v>
      </c>
      <c r="J515" s="13">
        <v>55410000</v>
      </c>
      <c r="K515" s="13">
        <v>55410000</v>
      </c>
      <c r="L515" s="13">
        <v>0</v>
      </c>
    </row>
    <row r="516" spans="1:12" ht="15" hidden="1">
      <c r="A516" s="239" t="s">
        <v>1164</v>
      </c>
      <c r="B516" s="240" t="s">
        <v>1165</v>
      </c>
      <c r="C516" s="13">
        <v>250000000</v>
      </c>
      <c r="D516" s="13">
        <v>0</v>
      </c>
      <c r="E516" s="13">
        <v>0</v>
      </c>
      <c r="F516" s="13">
        <v>250000000</v>
      </c>
      <c r="G516" s="13">
        <v>0</v>
      </c>
      <c r="H516" s="13">
        <v>0</v>
      </c>
      <c r="I516" s="13">
        <v>0</v>
      </c>
      <c r="J516" s="13">
        <v>0</v>
      </c>
      <c r="K516" s="13">
        <v>0</v>
      </c>
      <c r="L516" s="13">
        <v>0</v>
      </c>
    </row>
    <row r="517" spans="1:12" ht="28.5" hidden="1">
      <c r="A517" s="239" t="s">
        <v>1166</v>
      </c>
      <c r="B517" s="240" t="s">
        <v>1167</v>
      </c>
      <c r="C517" s="13">
        <v>0</v>
      </c>
      <c r="D517" s="13">
        <v>55440000</v>
      </c>
      <c r="E517" s="13">
        <v>0</v>
      </c>
      <c r="F517" s="13">
        <v>0</v>
      </c>
      <c r="G517" s="13">
        <v>55440000</v>
      </c>
      <c r="H517" s="13">
        <v>52970000</v>
      </c>
      <c r="I517" s="13">
        <v>45820000</v>
      </c>
      <c r="J517" s="13">
        <v>4380000</v>
      </c>
      <c r="K517" s="13">
        <v>4380000</v>
      </c>
      <c r="L517" s="13">
        <v>2470000</v>
      </c>
    </row>
    <row r="518" spans="1:12" ht="15" hidden="1">
      <c r="A518" s="239" t="s">
        <v>1168</v>
      </c>
      <c r="B518" s="240" t="s">
        <v>1169</v>
      </c>
      <c r="C518" s="13">
        <v>0</v>
      </c>
      <c r="D518" s="13">
        <v>0</v>
      </c>
      <c r="E518" s="13">
        <v>250000000</v>
      </c>
      <c r="F518" s="13">
        <v>0</v>
      </c>
      <c r="G518" s="13">
        <v>250000000</v>
      </c>
      <c r="H518" s="13">
        <v>0</v>
      </c>
      <c r="I518" s="13">
        <v>0</v>
      </c>
      <c r="J518" s="13">
        <v>0</v>
      </c>
      <c r="K518" s="13">
        <v>0</v>
      </c>
      <c r="L518" s="13">
        <v>250000000</v>
      </c>
    </row>
    <row r="519" spans="1:12" ht="28.5" hidden="1">
      <c r="A519" s="243" t="s">
        <v>1170</v>
      </c>
      <c r="B519" s="244" t="s">
        <v>1171</v>
      </c>
      <c r="C519" s="16">
        <v>418882636</v>
      </c>
      <c r="D519" s="16">
        <v>0</v>
      </c>
      <c r="E519" s="16">
        <v>0</v>
      </c>
      <c r="F519" s="16">
        <v>0</v>
      </c>
      <c r="G519" s="16">
        <v>418882636</v>
      </c>
      <c r="H519" s="16">
        <v>417882636</v>
      </c>
      <c r="I519" s="16">
        <v>0</v>
      </c>
      <c r="J519" s="16">
        <v>0</v>
      </c>
      <c r="K519" s="13">
        <v>0</v>
      </c>
      <c r="L519" s="13">
        <v>1000000</v>
      </c>
    </row>
    <row r="520" spans="1:12" ht="42.75" hidden="1">
      <c r="A520" s="243" t="s">
        <v>1172</v>
      </c>
      <c r="B520" s="244" t="s">
        <v>1173</v>
      </c>
      <c r="C520" s="16">
        <v>154434336</v>
      </c>
      <c r="D520" s="16">
        <v>0</v>
      </c>
      <c r="E520" s="16">
        <v>0</v>
      </c>
      <c r="F520" s="16">
        <v>0</v>
      </c>
      <c r="G520" s="16">
        <v>154434336</v>
      </c>
      <c r="H520" s="16">
        <v>154434336</v>
      </c>
      <c r="I520" s="16">
        <v>0</v>
      </c>
      <c r="J520" s="16">
        <v>0</v>
      </c>
      <c r="K520" s="13">
        <v>0</v>
      </c>
      <c r="L520" s="13">
        <v>0</v>
      </c>
    </row>
    <row r="521" spans="1:12" ht="28.5" hidden="1">
      <c r="A521" s="243" t="s">
        <v>1174</v>
      </c>
      <c r="B521" s="244" t="s">
        <v>1175</v>
      </c>
      <c r="C521" s="16">
        <v>154434336</v>
      </c>
      <c r="D521" s="16">
        <v>0</v>
      </c>
      <c r="E521" s="16">
        <v>0</v>
      </c>
      <c r="F521" s="16">
        <v>0</v>
      </c>
      <c r="G521" s="16">
        <v>154434336</v>
      </c>
      <c r="H521" s="16">
        <v>154434336</v>
      </c>
      <c r="I521" s="16">
        <v>0</v>
      </c>
      <c r="J521" s="16">
        <v>0</v>
      </c>
      <c r="K521" s="13">
        <v>0</v>
      </c>
      <c r="L521" s="13">
        <v>0</v>
      </c>
    </row>
    <row r="522" spans="1:12" ht="28.5" hidden="1">
      <c r="A522" s="239" t="s">
        <v>1176</v>
      </c>
      <c r="B522" s="240" t="s">
        <v>1177</v>
      </c>
      <c r="C522" s="13">
        <v>154434336</v>
      </c>
      <c r="D522" s="13">
        <v>0</v>
      </c>
      <c r="E522" s="13">
        <v>0</v>
      </c>
      <c r="F522" s="13">
        <v>0</v>
      </c>
      <c r="G522" s="13">
        <v>154434336</v>
      </c>
      <c r="H522" s="13">
        <v>154434336</v>
      </c>
      <c r="I522" s="13">
        <v>0</v>
      </c>
      <c r="J522" s="13">
        <v>0</v>
      </c>
      <c r="K522" s="13">
        <v>0</v>
      </c>
      <c r="L522" s="13">
        <v>0</v>
      </c>
    </row>
    <row r="523" spans="1:12" ht="28.5" hidden="1">
      <c r="A523" s="243" t="s">
        <v>1178</v>
      </c>
      <c r="B523" s="244" t="s">
        <v>1179</v>
      </c>
      <c r="C523" s="16">
        <v>264448300</v>
      </c>
      <c r="D523" s="16">
        <v>0</v>
      </c>
      <c r="E523" s="16">
        <v>0</v>
      </c>
      <c r="F523" s="16">
        <v>0</v>
      </c>
      <c r="G523" s="16">
        <v>264448300</v>
      </c>
      <c r="H523" s="16">
        <v>263448300</v>
      </c>
      <c r="I523" s="16">
        <v>0</v>
      </c>
      <c r="J523" s="16">
        <v>0</v>
      </c>
      <c r="K523" s="13">
        <v>0</v>
      </c>
      <c r="L523" s="13">
        <v>1000000</v>
      </c>
    </row>
    <row r="524" spans="1:12" ht="28.5" hidden="1">
      <c r="A524" s="243" t="s">
        <v>1180</v>
      </c>
      <c r="B524" s="244" t="s">
        <v>1175</v>
      </c>
      <c r="C524" s="16">
        <v>160215691</v>
      </c>
      <c r="D524" s="16">
        <v>0</v>
      </c>
      <c r="E524" s="16">
        <v>0</v>
      </c>
      <c r="F524" s="16">
        <v>0</v>
      </c>
      <c r="G524" s="16">
        <v>160215691</v>
      </c>
      <c r="H524" s="16">
        <v>159215691</v>
      </c>
      <c r="I524" s="16">
        <v>0</v>
      </c>
      <c r="J524" s="16">
        <v>0</v>
      </c>
      <c r="K524" s="13">
        <v>0</v>
      </c>
      <c r="L524" s="13">
        <v>1000000</v>
      </c>
    </row>
    <row r="525" spans="1:12" ht="15" hidden="1">
      <c r="A525" s="239" t="s">
        <v>1181</v>
      </c>
      <c r="B525" s="240" t="s">
        <v>1182</v>
      </c>
      <c r="C525" s="13">
        <v>73145691</v>
      </c>
      <c r="D525" s="13">
        <v>0</v>
      </c>
      <c r="E525" s="13">
        <v>0</v>
      </c>
      <c r="F525" s="13">
        <v>0</v>
      </c>
      <c r="G525" s="13">
        <v>73145691</v>
      </c>
      <c r="H525" s="13">
        <v>73145691</v>
      </c>
      <c r="I525" s="13">
        <v>0</v>
      </c>
      <c r="J525" s="13">
        <v>0</v>
      </c>
      <c r="K525" s="13">
        <v>0</v>
      </c>
      <c r="L525" s="13">
        <v>0</v>
      </c>
    </row>
    <row r="526" spans="1:12" ht="28.5" hidden="1">
      <c r="A526" s="239" t="s">
        <v>1183</v>
      </c>
      <c r="B526" s="240" t="s">
        <v>1184</v>
      </c>
      <c r="C526" s="13">
        <v>86070000</v>
      </c>
      <c r="D526" s="13">
        <v>0</v>
      </c>
      <c r="E526" s="13">
        <v>0</v>
      </c>
      <c r="F526" s="13">
        <v>0</v>
      </c>
      <c r="G526" s="13">
        <v>86070000</v>
      </c>
      <c r="H526" s="13">
        <v>86070000</v>
      </c>
      <c r="I526" s="13">
        <v>0</v>
      </c>
      <c r="J526" s="13">
        <v>0</v>
      </c>
      <c r="K526" s="13">
        <v>0</v>
      </c>
      <c r="L526" s="13">
        <v>0</v>
      </c>
    </row>
    <row r="527" spans="1:12" ht="28.5" hidden="1">
      <c r="A527" s="239" t="s">
        <v>1185</v>
      </c>
      <c r="B527" s="240" t="s">
        <v>1186</v>
      </c>
      <c r="C527" s="13">
        <v>1000000</v>
      </c>
      <c r="D527" s="13">
        <v>0</v>
      </c>
      <c r="E527" s="13">
        <v>0</v>
      </c>
      <c r="F527" s="13">
        <v>0</v>
      </c>
      <c r="G527" s="13">
        <v>1000000</v>
      </c>
      <c r="H527" s="13">
        <v>0</v>
      </c>
      <c r="I527" s="13">
        <v>0</v>
      </c>
      <c r="J527" s="13">
        <v>0</v>
      </c>
      <c r="K527" s="13">
        <v>0</v>
      </c>
      <c r="L527" s="13">
        <v>1000000</v>
      </c>
    </row>
    <row r="528" spans="1:12" ht="28.5" hidden="1">
      <c r="A528" s="243" t="s">
        <v>1187</v>
      </c>
      <c r="B528" s="244" t="s">
        <v>1161</v>
      </c>
      <c r="C528" s="16">
        <v>104232609</v>
      </c>
      <c r="D528" s="16">
        <v>0</v>
      </c>
      <c r="E528" s="16">
        <v>0</v>
      </c>
      <c r="F528" s="16">
        <v>0</v>
      </c>
      <c r="G528" s="16">
        <v>104232609</v>
      </c>
      <c r="H528" s="16">
        <v>104232609</v>
      </c>
      <c r="I528" s="16">
        <v>0</v>
      </c>
      <c r="J528" s="16">
        <v>0</v>
      </c>
      <c r="K528" s="13">
        <v>0</v>
      </c>
      <c r="L528" s="13">
        <v>0</v>
      </c>
    </row>
    <row r="529" spans="1:12" ht="28.5" hidden="1">
      <c r="A529" s="239" t="s">
        <v>1188</v>
      </c>
      <c r="B529" s="240" t="s">
        <v>1189</v>
      </c>
      <c r="C529" s="13">
        <v>104232609</v>
      </c>
      <c r="D529" s="13">
        <v>0</v>
      </c>
      <c r="E529" s="13">
        <v>0</v>
      </c>
      <c r="F529" s="13">
        <v>0</v>
      </c>
      <c r="G529" s="13">
        <v>104232609</v>
      </c>
      <c r="H529" s="13">
        <v>104232609</v>
      </c>
      <c r="I529" s="13">
        <v>0</v>
      </c>
      <c r="J529" s="13">
        <v>0</v>
      </c>
      <c r="K529" s="13">
        <v>0</v>
      </c>
      <c r="L529" s="13">
        <v>0</v>
      </c>
    </row>
    <row r="530" spans="1:12" ht="28.5" hidden="1">
      <c r="A530" s="243" t="s">
        <v>1190</v>
      </c>
      <c r="B530" s="244" t="s">
        <v>1191</v>
      </c>
      <c r="C530" s="16">
        <v>356212758</v>
      </c>
      <c r="D530" s="16">
        <v>30000000</v>
      </c>
      <c r="E530" s="16">
        <v>151000000</v>
      </c>
      <c r="F530" s="16">
        <v>182634194</v>
      </c>
      <c r="G530" s="16">
        <v>354578564</v>
      </c>
      <c r="H530" s="16">
        <v>121730000</v>
      </c>
      <c r="I530" s="16">
        <v>0</v>
      </c>
      <c r="J530" s="16">
        <v>0</v>
      </c>
      <c r="K530" s="13">
        <v>0</v>
      </c>
      <c r="L530" s="13">
        <v>232848564</v>
      </c>
    </row>
    <row r="531" spans="1:12" ht="42.75" hidden="1">
      <c r="A531" s="243" t="s">
        <v>1192</v>
      </c>
      <c r="B531" s="244" t="s">
        <v>1193</v>
      </c>
      <c r="C531" s="16">
        <v>91730000</v>
      </c>
      <c r="D531" s="16">
        <v>30000000</v>
      </c>
      <c r="E531" s="16">
        <v>0</v>
      </c>
      <c r="F531" s="16">
        <v>0</v>
      </c>
      <c r="G531" s="16">
        <v>121730000</v>
      </c>
      <c r="H531" s="16">
        <v>121730000</v>
      </c>
      <c r="I531" s="16">
        <v>0</v>
      </c>
      <c r="J531" s="16">
        <v>0</v>
      </c>
      <c r="K531" s="13">
        <v>0</v>
      </c>
      <c r="L531" s="13">
        <v>0</v>
      </c>
    </row>
    <row r="532" spans="1:12" ht="28.5" hidden="1">
      <c r="A532" s="243" t="s">
        <v>1194</v>
      </c>
      <c r="B532" s="244" t="s">
        <v>1175</v>
      </c>
      <c r="C532" s="16">
        <v>91730000</v>
      </c>
      <c r="D532" s="16">
        <v>30000000</v>
      </c>
      <c r="E532" s="16">
        <v>0</v>
      </c>
      <c r="F532" s="16">
        <v>0</v>
      </c>
      <c r="G532" s="16">
        <v>121730000</v>
      </c>
      <c r="H532" s="16">
        <v>121730000</v>
      </c>
      <c r="I532" s="16">
        <v>0</v>
      </c>
      <c r="J532" s="16">
        <v>0</v>
      </c>
      <c r="K532" s="13">
        <v>0</v>
      </c>
      <c r="L532" s="13">
        <v>0</v>
      </c>
    </row>
    <row r="533" spans="1:12" ht="28.5" hidden="1">
      <c r="A533" s="239" t="s">
        <v>1195</v>
      </c>
      <c r="B533" s="240" t="s">
        <v>1196</v>
      </c>
      <c r="C533" s="13">
        <v>91730000</v>
      </c>
      <c r="D533" s="13">
        <v>30000000</v>
      </c>
      <c r="E533" s="13">
        <v>0</v>
      </c>
      <c r="F533" s="13">
        <v>0</v>
      </c>
      <c r="G533" s="13">
        <v>121730000</v>
      </c>
      <c r="H533" s="13">
        <v>121730000</v>
      </c>
      <c r="I533" s="13">
        <v>0</v>
      </c>
      <c r="J533" s="13">
        <v>0</v>
      </c>
      <c r="K533" s="13">
        <v>0</v>
      </c>
      <c r="L533" s="13">
        <v>0</v>
      </c>
    </row>
    <row r="534" spans="1:12" ht="42.75" hidden="1">
      <c r="A534" s="243" t="s">
        <v>1197</v>
      </c>
      <c r="B534" s="244" t="s">
        <v>1198</v>
      </c>
      <c r="C534" s="16">
        <v>264482758</v>
      </c>
      <c r="D534" s="16">
        <v>0</v>
      </c>
      <c r="E534" s="16">
        <v>151000000</v>
      </c>
      <c r="F534" s="16">
        <v>182634194</v>
      </c>
      <c r="G534" s="16">
        <v>232848564</v>
      </c>
      <c r="H534" s="16">
        <v>0</v>
      </c>
      <c r="I534" s="16">
        <v>0</v>
      </c>
      <c r="J534" s="16">
        <v>0</v>
      </c>
      <c r="K534" s="13">
        <v>0</v>
      </c>
      <c r="L534" s="13">
        <v>232848564</v>
      </c>
    </row>
    <row r="535" spans="1:12" ht="28.5" hidden="1">
      <c r="A535" s="243" t="s">
        <v>1199</v>
      </c>
      <c r="B535" s="244" t="s">
        <v>1200</v>
      </c>
      <c r="C535" s="16">
        <v>264482758</v>
      </c>
      <c r="D535" s="16">
        <v>0</v>
      </c>
      <c r="E535" s="16">
        <v>151000000</v>
      </c>
      <c r="F535" s="16">
        <v>182634194</v>
      </c>
      <c r="G535" s="16">
        <v>232848564</v>
      </c>
      <c r="H535" s="16">
        <v>0</v>
      </c>
      <c r="I535" s="16">
        <v>0</v>
      </c>
      <c r="J535" s="16">
        <v>0</v>
      </c>
      <c r="K535" s="13">
        <v>0</v>
      </c>
      <c r="L535" s="13">
        <v>232848564</v>
      </c>
    </row>
    <row r="536" spans="1:12" ht="28.5" hidden="1">
      <c r="A536" s="239" t="s">
        <v>1201</v>
      </c>
      <c r="B536" s="240" t="s">
        <v>1202</v>
      </c>
      <c r="C536" s="13">
        <v>151000000</v>
      </c>
      <c r="D536" s="13">
        <v>0</v>
      </c>
      <c r="E536" s="13">
        <v>0</v>
      </c>
      <c r="F536" s="13">
        <v>151000000</v>
      </c>
      <c r="G536" s="13">
        <v>0</v>
      </c>
      <c r="H536" s="13">
        <v>0</v>
      </c>
      <c r="I536" s="13">
        <v>0</v>
      </c>
      <c r="J536" s="13">
        <v>0</v>
      </c>
      <c r="K536" s="13">
        <v>0</v>
      </c>
      <c r="L536" s="13">
        <v>0</v>
      </c>
    </row>
    <row r="537" spans="1:12" ht="28.5" hidden="1">
      <c r="A537" s="239" t="s">
        <v>1203</v>
      </c>
      <c r="B537" s="240" t="s">
        <v>1204</v>
      </c>
      <c r="C537" s="13">
        <v>113482758</v>
      </c>
      <c r="D537" s="13">
        <v>0</v>
      </c>
      <c r="E537" s="13">
        <v>0</v>
      </c>
      <c r="F537" s="13">
        <v>31634194</v>
      </c>
      <c r="G537" s="13">
        <v>81848564</v>
      </c>
      <c r="H537" s="13">
        <v>0</v>
      </c>
      <c r="I537" s="13">
        <v>0</v>
      </c>
      <c r="J537" s="13">
        <v>0</v>
      </c>
      <c r="K537" s="13">
        <v>0</v>
      </c>
      <c r="L537" s="13">
        <v>81848564</v>
      </c>
    </row>
    <row r="538" spans="1:12" ht="28.5" hidden="1">
      <c r="A538" s="239" t="s">
        <v>1205</v>
      </c>
      <c r="B538" s="240" t="s">
        <v>1206</v>
      </c>
      <c r="C538" s="13">
        <v>0</v>
      </c>
      <c r="D538" s="13">
        <v>0</v>
      </c>
      <c r="E538" s="13">
        <v>151000000</v>
      </c>
      <c r="F538" s="13">
        <v>0</v>
      </c>
      <c r="G538" s="13">
        <v>151000000</v>
      </c>
      <c r="H538" s="13">
        <v>0</v>
      </c>
      <c r="I538" s="13">
        <v>0</v>
      </c>
      <c r="J538" s="13">
        <v>0</v>
      </c>
      <c r="K538" s="13">
        <v>0</v>
      </c>
      <c r="L538" s="13">
        <v>151000000</v>
      </c>
    </row>
    <row r="539" spans="1:12" ht="28.5" hidden="1">
      <c r="A539" s="243" t="s">
        <v>1207</v>
      </c>
      <c r="B539" s="244" t="s">
        <v>1208</v>
      </c>
      <c r="C539" s="16">
        <v>120294945</v>
      </c>
      <c r="D539" s="16">
        <v>100000000</v>
      </c>
      <c r="E539" s="16">
        <v>31634194</v>
      </c>
      <c r="F539" s="16">
        <v>0</v>
      </c>
      <c r="G539" s="16">
        <v>251929139</v>
      </c>
      <c r="H539" s="16">
        <v>43000000</v>
      </c>
      <c r="I539" s="16">
        <v>26660200</v>
      </c>
      <c r="J539" s="16">
        <v>6665050</v>
      </c>
      <c r="K539" s="13">
        <v>6665050</v>
      </c>
      <c r="L539" s="13">
        <v>208929139</v>
      </c>
    </row>
    <row r="540" spans="1:12" ht="15" hidden="1">
      <c r="A540" s="243" t="s">
        <v>1209</v>
      </c>
      <c r="B540" s="244" t="s">
        <v>1210</v>
      </c>
      <c r="C540" s="16">
        <v>91432113</v>
      </c>
      <c r="D540" s="16">
        <v>100000000</v>
      </c>
      <c r="E540" s="16">
        <v>0</v>
      </c>
      <c r="F540" s="16">
        <v>0</v>
      </c>
      <c r="G540" s="16">
        <v>191432113</v>
      </c>
      <c r="H540" s="16">
        <v>0</v>
      </c>
      <c r="I540" s="16">
        <v>0</v>
      </c>
      <c r="J540" s="16">
        <v>0</v>
      </c>
      <c r="K540" s="13">
        <v>0</v>
      </c>
      <c r="L540" s="13">
        <v>191432113</v>
      </c>
    </row>
    <row r="541" spans="1:12" ht="28.5" hidden="1">
      <c r="A541" s="243" t="s">
        <v>1211</v>
      </c>
      <c r="B541" s="244" t="s">
        <v>1161</v>
      </c>
      <c r="C541" s="16">
        <v>91432113</v>
      </c>
      <c r="D541" s="16">
        <v>100000000</v>
      </c>
      <c r="E541" s="16">
        <v>0</v>
      </c>
      <c r="F541" s="16">
        <v>0</v>
      </c>
      <c r="G541" s="16">
        <v>191432113</v>
      </c>
      <c r="H541" s="16">
        <v>0</v>
      </c>
      <c r="I541" s="16">
        <v>0</v>
      </c>
      <c r="J541" s="16">
        <v>0</v>
      </c>
      <c r="K541" s="13">
        <v>0</v>
      </c>
      <c r="L541" s="13">
        <v>191432113</v>
      </c>
    </row>
    <row r="542" spans="1:12" ht="28.5" hidden="1">
      <c r="A542" s="239" t="s">
        <v>1212</v>
      </c>
      <c r="B542" s="240" t="s">
        <v>1213</v>
      </c>
      <c r="C542" s="13">
        <v>91432113</v>
      </c>
      <c r="D542" s="13">
        <v>0</v>
      </c>
      <c r="E542" s="13">
        <v>0</v>
      </c>
      <c r="F542" s="13">
        <v>0</v>
      </c>
      <c r="G542" s="13">
        <v>91432113</v>
      </c>
      <c r="H542" s="13">
        <v>0</v>
      </c>
      <c r="I542" s="13">
        <v>0</v>
      </c>
      <c r="J542" s="13">
        <v>0</v>
      </c>
      <c r="K542" s="13">
        <v>0</v>
      </c>
      <c r="L542" s="13">
        <v>91432113</v>
      </c>
    </row>
    <row r="543" spans="1:12" ht="28.5" hidden="1">
      <c r="A543" s="239" t="s">
        <v>1214</v>
      </c>
      <c r="B543" s="240" t="s">
        <v>1215</v>
      </c>
      <c r="C543" s="13">
        <v>0</v>
      </c>
      <c r="D543" s="13">
        <v>100000000</v>
      </c>
      <c r="E543" s="13">
        <v>0</v>
      </c>
      <c r="F543" s="13">
        <v>0</v>
      </c>
      <c r="G543" s="13">
        <v>100000000</v>
      </c>
      <c r="H543" s="13">
        <v>0</v>
      </c>
      <c r="I543" s="13">
        <v>0</v>
      </c>
      <c r="J543" s="13">
        <v>0</v>
      </c>
      <c r="K543" s="13">
        <v>0</v>
      </c>
      <c r="L543" s="13">
        <v>100000000</v>
      </c>
    </row>
    <row r="544" spans="1:12" ht="57" hidden="1">
      <c r="A544" s="243" t="s">
        <v>1216</v>
      </c>
      <c r="B544" s="244" t="s">
        <v>1217</v>
      </c>
      <c r="C544" s="16">
        <v>28862832</v>
      </c>
      <c r="D544" s="16">
        <v>0</v>
      </c>
      <c r="E544" s="16">
        <v>31634194</v>
      </c>
      <c r="F544" s="16">
        <v>0</v>
      </c>
      <c r="G544" s="16">
        <v>60497026</v>
      </c>
      <c r="H544" s="16">
        <v>43000000</v>
      </c>
      <c r="I544" s="16">
        <v>26660200</v>
      </c>
      <c r="J544" s="16">
        <v>6665050</v>
      </c>
      <c r="K544" s="13">
        <v>6665050</v>
      </c>
      <c r="L544" s="13">
        <v>17497026</v>
      </c>
    </row>
    <row r="545" spans="1:12" ht="28.5" hidden="1">
      <c r="A545" s="243" t="s">
        <v>1218</v>
      </c>
      <c r="B545" s="244" t="s">
        <v>1153</v>
      </c>
      <c r="C545" s="16">
        <v>28862832</v>
      </c>
      <c r="D545" s="16">
        <v>0</v>
      </c>
      <c r="E545" s="16">
        <v>31634194</v>
      </c>
      <c r="F545" s="16">
        <v>0</v>
      </c>
      <c r="G545" s="16">
        <v>60497026</v>
      </c>
      <c r="H545" s="16">
        <v>43000000</v>
      </c>
      <c r="I545" s="16">
        <v>26660200</v>
      </c>
      <c r="J545" s="16">
        <v>6665050</v>
      </c>
      <c r="K545" s="13">
        <v>6665050</v>
      </c>
      <c r="L545" s="13">
        <v>17497026</v>
      </c>
    </row>
    <row r="546" spans="1:12" ht="15" hidden="1">
      <c r="A546" s="239" t="s">
        <v>1219</v>
      </c>
      <c r="B546" s="240" t="s">
        <v>1220</v>
      </c>
      <c r="C546" s="13">
        <v>26497026</v>
      </c>
      <c r="D546" s="13">
        <v>0</v>
      </c>
      <c r="E546" s="13">
        <v>0</v>
      </c>
      <c r="F546" s="13">
        <v>0</v>
      </c>
      <c r="G546" s="13">
        <v>26497026</v>
      </c>
      <c r="H546" s="13">
        <v>26497026</v>
      </c>
      <c r="I546" s="13">
        <v>26497026</v>
      </c>
      <c r="J546" s="13">
        <v>6665050</v>
      </c>
      <c r="K546" s="13">
        <v>6665050</v>
      </c>
      <c r="L546" s="13">
        <v>0</v>
      </c>
    </row>
    <row r="547" spans="1:12" ht="15" hidden="1">
      <c r="A547" s="239" t="s">
        <v>1221</v>
      </c>
      <c r="B547" s="240" t="s">
        <v>1222</v>
      </c>
      <c r="C547" s="13">
        <v>2365806</v>
      </c>
      <c r="D547" s="13">
        <v>0</v>
      </c>
      <c r="E547" s="13">
        <v>7634194</v>
      </c>
      <c r="F547" s="13">
        <v>0</v>
      </c>
      <c r="G547" s="13">
        <v>10000000</v>
      </c>
      <c r="H547" s="13">
        <v>10000000</v>
      </c>
      <c r="I547" s="13">
        <v>0</v>
      </c>
      <c r="J547" s="13">
        <v>0</v>
      </c>
      <c r="K547" s="13">
        <v>0</v>
      </c>
      <c r="L547" s="13">
        <v>0</v>
      </c>
    </row>
    <row r="548" spans="1:12" ht="15" hidden="1">
      <c r="A548" s="239" t="s">
        <v>1223</v>
      </c>
      <c r="B548" s="240" t="s">
        <v>1224</v>
      </c>
      <c r="C548" s="13">
        <v>0</v>
      </c>
      <c r="D548" s="13">
        <v>0</v>
      </c>
      <c r="E548" s="13">
        <v>24000000</v>
      </c>
      <c r="F548" s="13">
        <v>0</v>
      </c>
      <c r="G548" s="13">
        <v>24000000</v>
      </c>
      <c r="H548" s="13">
        <v>6502974</v>
      </c>
      <c r="I548" s="13">
        <v>163174</v>
      </c>
      <c r="J548" s="13">
        <v>0</v>
      </c>
      <c r="K548" s="13">
        <v>0</v>
      </c>
      <c r="L548" s="13">
        <v>17497026</v>
      </c>
    </row>
    <row r="549" spans="1:12" ht="28.5" hidden="1">
      <c r="A549" s="243" t="s">
        <v>1225</v>
      </c>
      <c r="B549" s="244" t="s">
        <v>1226</v>
      </c>
      <c r="C549" s="16">
        <v>251126400</v>
      </c>
      <c r="D549" s="16">
        <v>0</v>
      </c>
      <c r="E549" s="16">
        <v>0</v>
      </c>
      <c r="F549" s="16">
        <v>0</v>
      </c>
      <c r="G549" s="16">
        <v>251126400</v>
      </c>
      <c r="H549" s="16">
        <v>251126400</v>
      </c>
      <c r="I549" s="16">
        <v>0</v>
      </c>
      <c r="J549" s="16">
        <v>0</v>
      </c>
      <c r="K549" s="13">
        <v>0</v>
      </c>
      <c r="L549" s="13">
        <v>0</v>
      </c>
    </row>
    <row r="550" spans="1:12" ht="57" hidden="1">
      <c r="A550" s="243" t="s">
        <v>1227</v>
      </c>
      <c r="B550" s="244" t="s">
        <v>1228</v>
      </c>
      <c r="C550" s="16">
        <v>210746354</v>
      </c>
      <c r="D550" s="16">
        <v>0</v>
      </c>
      <c r="E550" s="16">
        <v>0</v>
      </c>
      <c r="F550" s="16">
        <v>0</v>
      </c>
      <c r="G550" s="16">
        <v>210746354</v>
      </c>
      <c r="H550" s="16">
        <v>210746354</v>
      </c>
      <c r="I550" s="16">
        <v>0</v>
      </c>
      <c r="J550" s="16">
        <v>0</v>
      </c>
      <c r="K550" s="13">
        <v>0</v>
      </c>
      <c r="L550" s="13">
        <v>0</v>
      </c>
    </row>
    <row r="551" spans="1:12" ht="28.5" hidden="1">
      <c r="A551" s="243" t="s">
        <v>1229</v>
      </c>
      <c r="B551" s="244" t="s">
        <v>1175</v>
      </c>
      <c r="C551" s="16">
        <v>210746354</v>
      </c>
      <c r="D551" s="16">
        <v>0</v>
      </c>
      <c r="E551" s="16">
        <v>0</v>
      </c>
      <c r="F551" s="16">
        <v>0</v>
      </c>
      <c r="G551" s="16">
        <v>210746354</v>
      </c>
      <c r="H551" s="16">
        <v>210746354</v>
      </c>
      <c r="I551" s="16">
        <v>0</v>
      </c>
      <c r="J551" s="16">
        <v>0</v>
      </c>
      <c r="K551" s="13">
        <v>0</v>
      </c>
      <c r="L551" s="13">
        <v>0</v>
      </c>
    </row>
    <row r="552" spans="1:12" ht="28.5" hidden="1">
      <c r="A552" s="239" t="s">
        <v>1230</v>
      </c>
      <c r="B552" s="240" t="s">
        <v>1231</v>
      </c>
      <c r="C552" s="13">
        <v>42000000</v>
      </c>
      <c r="D552" s="13">
        <v>0</v>
      </c>
      <c r="E552" s="13">
        <v>0</v>
      </c>
      <c r="F552" s="13">
        <v>0</v>
      </c>
      <c r="G552" s="13">
        <v>42000000</v>
      </c>
      <c r="H552" s="13">
        <v>42000000</v>
      </c>
      <c r="I552" s="13">
        <v>0</v>
      </c>
      <c r="J552" s="13">
        <v>0</v>
      </c>
      <c r="K552" s="13">
        <v>0</v>
      </c>
      <c r="L552" s="13">
        <v>0</v>
      </c>
    </row>
    <row r="553" spans="1:12" ht="28.5" hidden="1">
      <c r="A553" s="239" t="s">
        <v>1232</v>
      </c>
      <c r="B553" s="240" t="s">
        <v>1233</v>
      </c>
      <c r="C553" s="13">
        <v>101490000</v>
      </c>
      <c r="D553" s="13">
        <v>0</v>
      </c>
      <c r="E553" s="13">
        <v>0</v>
      </c>
      <c r="F553" s="13">
        <v>0</v>
      </c>
      <c r="G553" s="13">
        <v>101490000</v>
      </c>
      <c r="H553" s="13">
        <v>101490000</v>
      </c>
      <c r="I553" s="13">
        <v>0</v>
      </c>
      <c r="J553" s="13">
        <v>0</v>
      </c>
      <c r="K553" s="13">
        <v>0</v>
      </c>
      <c r="L553" s="13">
        <v>0</v>
      </c>
    </row>
    <row r="554" spans="1:12" ht="28.5" hidden="1">
      <c r="A554" s="239" t="s">
        <v>1234</v>
      </c>
      <c r="B554" s="240" t="s">
        <v>1235</v>
      </c>
      <c r="C554" s="13">
        <v>67256354</v>
      </c>
      <c r="D554" s="13">
        <v>0</v>
      </c>
      <c r="E554" s="13">
        <v>0</v>
      </c>
      <c r="F554" s="13">
        <v>0</v>
      </c>
      <c r="G554" s="13">
        <v>67256354</v>
      </c>
      <c r="H554" s="13">
        <v>67256354</v>
      </c>
      <c r="I554" s="13">
        <v>0</v>
      </c>
      <c r="J554" s="13">
        <v>0</v>
      </c>
      <c r="K554" s="13">
        <v>0</v>
      </c>
      <c r="L554" s="13">
        <v>0</v>
      </c>
    </row>
    <row r="555" spans="1:12" ht="42.75" hidden="1">
      <c r="A555" s="243" t="s">
        <v>1236</v>
      </c>
      <c r="B555" s="244" t="s">
        <v>1237</v>
      </c>
      <c r="C555" s="16">
        <v>40380046</v>
      </c>
      <c r="D555" s="16">
        <v>0</v>
      </c>
      <c r="E555" s="16">
        <v>0</v>
      </c>
      <c r="F555" s="16">
        <v>0</v>
      </c>
      <c r="G555" s="16">
        <v>40380046</v>
      </c>
      <c r="H555" s="16">
        <v>40380046</v>
      </c>
      <c r="I555" s="16">
        <v>0</v>
      </c>
      <c r="J555" s="16">
        <v>0</v>
      </c>
      <c r="K555" s="13">
        <v>0</v>
      </c>
      <c r="L555" s="13">
        <v>0</v>
      </c>
    </row>
    <row r="556" spans="1:12" ht="28.5" hidden="1">
      <c r="A556" s="243" t="s">
        <v>1238</v>
      </c>
      <c r="B556" s="244" t="s">
        <v>1175</v>
      </c>
      <c r="C556" s="16">
        <v>40380046</v>
      </c>
      <c r="D556" s="16">
        <v>0</v>
      </c>
      <c r="E556" s="16">
        <v>0</v>
      </c>
      <c r="F556" s="16">
        <v>0</v>
      </c>
      <c r="G556" s="16">
        <v>40380046</v>
      </c>
      <c r="H556" s="16">
        <v>40380046</v>
      </c>
      <c r="I556" s="16">
        <v>0</v>
      </c>
      <c r="J556" s="16">
        <v>0</v>
      </c>
      <c r="K556" s="13">
        <v>0</v>
      </c>
      <c r="L556" s="13">
        <v>0</v>
      </c>
    </row>
    <row r="557" spans="1:12" ht="28.5" hidden="1">
      <c r="A557" s="239" t="s">
        <v>1239</v>
      </c>
      <c r="B557" s="240" t="s">
        <v>1240</v>
      </c>
      <c r="C557" s="13">
        <v>40380046</v>
      </c>
      <c r="D557" s="13">
        <v>0</v>
      </c>
      <c r="E557" s="13">
        <v>0</v>
      </c>
      <c r="F557" s="13">
        <v>0</v>
      </c>
      <c r="G557" s="13">
        <v>40380046</v>
      </c>
      <c r="H557" s="13">
        <v>40380046</v>
      </c>
      <c r="I557" s="13">
        <v>0</v>
      </c>
      <c r="J557" s="13">
        <v>0</v>
      </c>
      <c r="K557" s="13">
        <v>0</v>
      </c>
      <c r="L557" s="13">
        <v>0</v>
      </c>
    </row>
    <row r="558" spans="1:12" ht="28.5" hidden="1">
      <c r="A558" s="243" t="s">
        <v>1241</v>
      </c>
      <c r="B558" s="244" t="s">
        <v>1242</v>
      </c>
      <c r="C558" s="16">
        <v>725931896</v>
      </c>
      <c r="D558" s="16">
        <v>71841623</v>
      </c>
      <c r="E558" s="16">
        <v>0</v>
      </c>
      <c r="F558" s="16">
        <v>0</v>
      </c>
      <c r="G558" s="16">
        <v>797773519</v>
      </c>
      <c r="H558" s="16">
        <v>797773519</v>
      </c>
      <c r="I558" s="16">
        <v>0</v>
      </c>
      <c r="J558" s="16">
        <v>0</v>
      </c>
      <c r="K558" s="13">
        <v>0</v>
      </c>
      <c r="L558" s="13">
        <v>0</v>
      </c>
    </row>
    <row r="559" spans="1:12" ht="42.75" hidden="1">
      <c r="A559" s="243" t="s">
        <v>1243</v>
      </c>
      <c r="B559" s="244" t="s">
        <v>1244</v>
      </c>
      <c r="C559" s="16">
        <v>308327936</v>
      </c>
      <c r="D559" s="16">
        <v>50000000</v>
      </c>
      <c r="E559" s="16">
        <v>0</v>
      </c>
      <c r="F559" s="16">
        <v>0</v>
      </c>
      <c r="G559" s="16">
        <v>358327936</v>
      </c>
      <c r="H559" s="16">
        <v>358327936</v>
      </c>
      <c r="I559" s="16">
        <v>0</v>
      </c>
      <c r="J559" s="16">
        <v>0</v>
      </c>
      <c r="K559" s="13">
        <v>0</v>
      </c>
      <c r="L559" s="13">
        <v>0</v>
      </c>
    </row>
    <row r="560" spans="1:12" ht="28.5" hidden="1">
      <c r="A560" s="243" t="s">
        <v>1245</v>
      </c>
      <c r="B560" s="244" t="s">
        <v>1175</v>
      </c>
      <c r="C560" s="16">
        <v>308327936</v>
      </c>
      <c r="D560" s="16">
        <v>50000000</v>
      </c>
      <c r="E560" s="16">
        <v>0</v>
      </c>
      <c r="F560" s="16">
        <v>0</v>
      </c>
      <c r="G560" s="16">
        <v>358327936</v>
      </c>
      <c r="H560" s="16">
        <v>358327936</v>
      </c>
      <c r="I560" s="16">
        <v>0</v>
      </c>
      <c r="J560" s="16">
        <v>0</v>
      </c>
      <c r="K560" s="13">
        <v>0</v>
      </c>
      <c r="L560" s="13">
        <v>0</v>
      </c>
    </row>
    <row r="561" spans="1:12" ht="28.5" hidden="1">
      <c r="A561" s="239" t="s">
        <v>1246</v>
      </c>
      <c r="B561" s="240" t="s">
        <v>1247</v>
      </c>
      <c r="C561" s="13">
        <v>237800000</v>
      </c>
      <c r="D561" s="13">
        <v>50000000</v>
      </c>
      <c r="E561" s="13">
        <v>0</v>
      </c>
      <c r="F561" s="13">
        <v>0</v>
      </c>
      <c r="G561" s="13">
        <v>287800000</v>
      </c>
      <c r="H561" s="13">
        <v>287800000</v>
      </c>
      <c r="I561" s="13">
        <v>0</v>
      </c>
      <c r="J561" s="13">
        <v>0</v>
      </c>
      <c r="K561" s="13">
        <v>0</v>
      </c>
      <c r="L561" s="13">
        <v>0</v>
      </c>
    </row>
    <row r="562" spans="1:12" ht="28.5" hidden="1">
      <c r="A562" s="239" t="s">
        <v>1248</v>
      </c>
      <c r="B562" s="240" t="s">
        <v>1249</v>
      </c>
      <c r="C562" s="13">
        <v>19527936</v>
      </c>
      <c r="D562" s="13">
        <v>0</v>
      </c>
      <c r="E562" s="13">
        <v>0</v>
      </c>
      <c r="F562" s="13">
        <v>0</v>
      </c>
      <c r="G562" s="13">
        <v>19527936</v>
      </c>
      <c r="H562" s="13">
        <v>19527936</v>
      </c>
      <c r="I562" s="13">
        <v>0</v>
      </c>
      <c r="J562" s="13">
        <v>0</v>
      </c>
      <c r="K562" s="13">
        <v>0</v>
      </c>
      <c r="L562" s="13">
        <v>0</v>
      </c>
    </row>
    <row r="563" spans="1:12" ht="15" hidden="1">
      <c r="A563" s="239" t="s">
        <v>1250</v>
      </c>
      <c r="B563" s="240" t="s">
        <v>1251</v>
      </c>
      <c r="C563" s="13">
        <v>25000000</v>
      </c>
      <c r="D563" s="13">
        <v>0</v>
      </c>
      <c r="E563" s="13">
        <v>0</v>
      </c>
      <c r="F563" s="13">
        <v>0</v>
      </c>
      <c r="G563" s="13">
        <v>25000000</v>
      </c>
      <c r="H563" s="13">
        <v>25000000</v>
      </c>
      <c r="I563" s="13">
        <v>0</v>
      </c>
      <c r="J563" s="13">
        <v>0</v>
      </c>
      <c r="K563" s="13">
        <v>0</v>
      </c>
      <c r="L563" s="13">
        <v>0</v>
      </c>
    </row>
    <row r="564" spans="1:12" ht="15" hidden="1">
      <c r="A564" s="239" t="s">
        <v>1252</v>
      </c>
      <c r="B564" s="240" t="s">
        <v>1253</v>
      </c>
      <c r="C564" s="13">
        <v>26000000</v>
      </c>
      <c r="D564" s="13">
        <v>0</v>
      </c>
      <c r="E564" s="13">
        <v>0</v>
      </c>
      <c r="F564" s="13">
        <v>0</v>
      </c>
      <c r="G564" s="13">
        <v>26000000</v>
      </c>
      <c r="H564" s="13">
        <v>26000000</v>
      </c>
      <c r="I564" s="13">
        <v>0</v>
      </c>
      <c r="J564" s="13">
        <v>0</v>
      </c>
      <c r="K564" s="13">
        <v>0</v>
      </c>
      <c r="L564" s="13">
        <v>0</v>
      </c>
    </row>
    <row r="565" spans="1:12" ht="42.75" hidden="1">
      <c r="A565" s="243" t="s">
        <v>1254</v>
      </c>
      <c r="B565" s="244" t="s">
        <v>1255</v>
      </c>
      <c r="C565" s="16">
        <v>184416274</v>
      </c>
      <c r="D565" s="16">
        <v>21841623</v>
      </c>
      <c r="E565" s="16">
        <v>0</v>
      </c>
      <c r="F565" s="16">
        <v>0</v>
      </c>
      <c r="G565" s="16">
        <v>206257897</v>
      </c>
      <c r="H565" s="16">
        <v>206257897</v>
      </c>
      <c r="I565" s="16">
        <v>0</v>
      </c>
      <c r="J565" s="16">
        <v>0</v>
      </c>
      <c r="K565" s="13">
        <v>0</v>
      </c>
      <c r="L565" s="13">
        <v>0</v>
      </c>
    </row>
    <row r="566" spans="1:12" ht="15" hidden="1">
      <c r="A566" s="243" t="s">
        <v>1256</v>
      </c>
      <c r="B566" s="244" t="s">
        <v>1257</v>
      </c>
      <c r="C566" s="16">
        <v>152413137</v>
      </c>
      <c r="D566" s="16">
        <v>21841623</v>
      </c>
      <c r="E566" s="16">
        <v>0</v>
      </c>
      <c r="F566" s="16">
        <v>0</v>
      </c>
      <c r="G566" s="16">
        <v>174254760</v>
      </c>
      <c r="H566" s="16">
        <v>174254760</v>
      </c>
      <c r="I566" s="16">
        <v>0</v>
      </c>
      <c r="J566" s="16">
        <v>0</v>
      </c>
      <c r="K566" s="13">
        <v>0</v>
      </c>
      <c r="L566" s="13">
        <v>0</v>
      </c>
    </row>
    <row r="567" spans="1:12" ht="28.5" hidden="1">
      <c r="A567" s="243" t="s">
        <v>1258</v>
      </c>
      <c r="B567" s="244" t="s">
        <v>1175</v>
      </c>
      <c r="C567" s="16">
        <v>152413137</v>
      </c>
      <c r="D567" s="16">
        <v>21841623</v>
      </c>
      <c r="E567" s="16">
        <v>0</v>
      </c>
      <c r="F567" s="16">
        <v>0</v>
      </c>
      <c r="G567" s="16">
        <v>174254760</v>
      </c>
      <c r="H567" s="16">
        <v>174254760</v>
      </c>
      <c r="I567" s="16">
        <v>0</v>
      </c>
      <c r="J567" s="16">
        <v>0</v>
      </c>
      <c r="K567" s="13">
        <v>0</v>
      </c>
      <c r="L567" s="13">
        <v>0</v>
      </c>
    </row>
    <row r="568" spans="1:12" ht="28.5" hidden="1">
      <c r="A568" s="239" t="s">
        <v>1259</v>
      </c>
      <c r="B568" s="240" t="s">
        <v>1260</v>
      </c>
      <c r="C568" s="13">
        <v>85190000</v>
      </c>
      <c r="D568" s="13">
        <v>21841623</v>
      </c>
      <c r="E568" s="13">
        <v>0</v>
      </c>
      <c r="F568" s="13">
        <v>0</v>
      </c>
      <c r="G568" s="13">
        <v>107031623</v>
      </c>
      <c r="H568" s="13">
        <v>107031623</v>
      </c>
      <c r="I568" s="13">
        <v>0</v>
      </c>
      <c r="J568" s="13">
        <v>0</v>
      </c>
      <c r="K568" s="13">
        <v>0</v>
      </c>
      <c r="L568" s="13">
        <v>0</v>
      </c>
    </row>
    <row r="569" spans="1:12" ht="28.5" hidden="1">
      <c r="A569" s="239" t="s">
        <v>1261</v>
      </c>
      <c r="B569" s="240" t="s">
        <v>1262</v>
      </c>
      <c r="C569" s="13">
        <v>67223137</v>
      </c>
      <c r="D569" s="13">
        <v>0</v>
      </c>
      <c r="E569" s="13">
        <v>0</v>
      </c>
      <c r="F569" s="13">
        <v>0</v>
      </c>
      <c r="G569" s="13">
        <v>67223137</v>
      </c>
      <c r="H569" s="13">
        <v>67223137</v>
      </c>
      <c r="I569" s="13">
        <v>0</v>
      </c>
      <c r="J569" s="13">
        <v>0</v>
      </c>
      <c r="K569" s="13">
        <v>0</v>
      </c>
      <c r="L569" s="13">
        <v>0</v>
      </c>
    </row>
    <row r="570" spans="1:12" ht="15" hidden="1">
      <c r="A570" s="243" t="s">
        <v>1263</v>
      </c>
      <c r="B570" s="244" t="s">
        <v>1264</v>
      </c>
      <c r="C570" s="16">
        <v>32003137</v>
      </c>
      <c r="D570" s="16">
        <v>0</v>
      </c>
      <c r="E570" s="16">
        <v>0</v>
      </c>
      <c r="F570" s="16">
        <v>0</v>
      </c>
      <c r="G570" s="16">
        <v>32003137</v>
      </c>
      <c r="H570" s="16">
        <v>32003137</v>
      </c>
      <c r="I570" s="16">
        <v>0</v>
      </c>
      <c r="J570" s="16">
        <v>0</v>
      </c>
      <c r="K570" s="13">
        <v>0</v>
      </c>
      <c r="L570" s="13">
        <v>0</v>
      </c>
    </row>
    <row r="571" spans="1:12" ht="28.5" hidden="1">
      <c r="A571" s="243" t="s">
        <v>1265</v>
      </c>
      <c r="B571" s="244" t="s">
        <v>1175</v>
      </c>
      <c r="C571" s="16">
        <v>32003137</v>
      </c>
      <c r="D571" s="16">
        <v>0</v>
      </c>
      <c r="E571" s="16">
        <v>0</v>
      </c>
      <c r="F571" s="16">
        <v>0</v>
      </c>
      <c r="G571" s="16">
        <v>32003137</v>
      </c>
      <c r="H571" s="16">
        <v>32003137</v>
      </c>
      <c r="I571" s="16">
        <v>0</v>
      </c>
      <c r="J571" s="16">
        <v>0</v>
      </c>
      <c r="K571" s="13">
        <v>0</v>
      </c>
      <c r="L571" s="13">
        <v>0</v>
      </c>
    </row>
    <row r="572" spans="1:12" ht="15" hidden="1">
      <c r="A572" s="239" t="s">
        <v>1266</v>
      </c>
      <c r="B572" s="240" t="s">
        <v>1267</v>
      </c>
      <c r="C572" s="13">
        <v>24780000</v>
      </c>
      <c r="D572" s="13">
        <v>0</v>
      </c>
      <c r="E572" s="13">
        <v>0</v>
      </c>
      <c r="F572" s="13">
        <v>0</v>
      </c>
      <c r="G572" s="13">
        <v>24780000</v>
      </c>
      <c r="H572" s="13">
        <v>24780000</v>
      </c>
      <c r="I572" s="13">
        <v>0</v>
      </c>
      <c r="J572" s="13">
        <v>0</v>
      </c>
      <c r="K572" s="13">
        <v>0</v>
      </c>
      <c r="L572" s="13">
        <v>0</v>
      </c>
    </row>
    <row r="573" spans="1:12" ht="15" hidden="1">
      <c r="A573" s="239" t="s">
        <v>1268</v>
      </c>
      <c r="B573" s="240" t="s">
        <v>1269</v>
      </c>
      <c r="C573" s="13">
        <v>7223137</v>
      </c>
      <c r="D573" s="13">
        <v>0</v>
      </c>
      <c r="E573" s="13">
        <v>0</v>
      </c>
      <c r="F573" s="13">
        <v>0</v>
      </c>
      <c r="G573" s="13">
        <v>7223137</v>
      </c>
      <c r="H573" s="13">
        <v>7223137</v>
      </c>
      <c r="I573" s="13">
        <v>0</v>
      </c>
      <c r="J573" s="13">
        <v>0</v>
      </c>
      <c r="K573" s="13">
        <v>0</v>
      </c>
      <c r="L573" s="13">
        <v>0</v>
      </c>
    </row>
    <row r="574" spans="1:12" ht="28.5" hidden="1">
      <c r="A574" s="243" t="s">
        <v>1270</v>
      </c>
      <c r="B574" s="244" t="s">
        <v>1271</v>
      </c>
      <c r="C574" s="16">
        <v>233187686</v>
      </c>
      <c r="D574" s="16">
        <v>0</v>
      </c>
      <c r="E574" s="16">
        <v>0</v>
      </c>
      <c r="F574" s="16">
        <v>0</v>
      </c>
      <c r="G574" s="16">
        <v>233187686</v>
      </c>
      <c r="H574" s="16">
        <v>233187686</v>
      </c>
      <c r="I574" s="16">
        <v>0</v>
      </c>
      <c r="J574" s="16">
        <v>0</v>
      </c>
      <c r="K574" s="13">
        <v>0</v>
      </c>
      <c r="L574" s="13">
        <v>0</v>
      </c>
    </row>
    <row r="575" spans="1:12" ht="28.5" hidden="1">
      <c r="A575" s="243" t="s">
        <v>1272</v>
      </c>
      <c r="B575" s="244" t="s">
        <v>1273</v>
      </c>
      <c r="C575" s="16">
        <v>233187686</v>
      </c>
      <c r="D575" s="16">
        <v>0</v>
      </c>
      <c r="E575" s="16">
        <v>0</v>
      </c>
      <c r="F575" s="16">
        <v>0</v>
      </c>
      <c r="G575" s="16">
        <v>233187686</v>
      </c>
      <c r="H575" s="16">
        <v>233187686</v>
      </c>
      <c r="I575" s="16">
        <v>0</v>
      </c>
      <c r="J575" s="16">
        <v>0</v>
      </c>
      <c r="K575" s="13">
        <v>0</v>
      </c>
      <c r="L575" s="13">
        <v>0</v>
      </c>
    </row>
    <row r="576" spans="1:12" ht="28.5" hidden="1">
      <c r="A576" s="243" t="s">
        <v>1274</v>
      </c>
      <c r="B576" s="244" t="s">
        <v>1275</v>
      </c>
      <c r="C576" s="16">
        <v>233187686</v>
      </c>
      <c r="D576" s="16">
        <v>0</v>
      </c>
      <c r="E576" s="16">
        <v>0</v>
      </c>
      <c r="F576" s="16">
        <v>0</v>
      </c>
      <c r="G576" s="16">
        <v>233187686</v>
      </c>
      <c r="H576" s="16">
        <v>233187686</v>
      </c>
      <c r="I576" s="16">
        <v>0</v>
      </c>
      <c r="J576" s="16">
        <v>0</v>
      </c>
      <c r="K576" s="13">
        <v>0</v>
      </c>
      <c r="L576" s="13">
        <v>0</v>
      </c>
    </row>
    <row r="577" spans="1:12" ht="28.5" hidden="1">
      <c r="A577" s="239" t="s">
        <v>1276</v>
      </c>
      <c r="B577" s="240" t="s">
        <v>1277</v>
      </c>
      <c r="C577" s="13">
        <v>198407686</v>
      </c>
      <c r="D577" s="13">
        <v>0</v>
      </c>
      <c r="E577" s="13">
        <v>0</v>
      </c>
      <c r="F577" s="13">
        <v>0</v>
      </c>
      <c r="G577" s="13">
        <v>198407686</v>
      </c>
      <c r="H577" s="13">
        <v>198407686</v>
      </c>
      <c r="I577" s="13">
        <v>0</v>
      </c>
      <c r="J577" s="13">
        <v>0</v>
      </c>
      <c r="K577" s="13">
        <v>0</v>
      </c>
      <c r="L577" s="13">
        <v>0</v>
      </c>
    </row>
    <row r="578" spans="1:12" ht="28.5" hidden="1">
      <c r="A578" s="239" t="s">
        <v>1278</v>
      </c>
      <c r="B578" s="240" t="s">
        <v>1279</v>
      </c>
      <c r="C578" s="13">
        <v>34780000</v>
      </c>
      <c r="D578" s="13">
        <v>0</v>
      </c>
      <c r="E578" s="13">
        <v>0</v>
      </c>
      <c r="F578" s="13">
        <v>0</v>
      </c>
      <c r="G578" s="13">
        <v>34780000</v>
      </c>
      <c r="H578" s="13">
        <v>34780000</v>
      </c>
      <c r="I578" s="13">
        <v>0</v>
      </c>
      <c r="J578" s="13">
        <v>0</v>
      </c>
      <c r="K578" s="13">
        <v>0</v>
      </c>
      <c r="L578" s="13">
        <v>0</v>
      </c>
    </row>
    <row r="579" spans="1:12" ht="15" hidden="1">
      <c r="A579" s="243" t="s">
        <v>1280</v>
      </c>
      <c r="B579" s="244" t="s">
        <v>1281</v>
      </c>
      <c r="C579" s="16">
        <v>953166270</v>
      </c>
      <c r="D579" s="16">
        <v>281360000</v>
      </c>
      <c r="E579" s="16">
        <v>50000000</v>
      </c>
      <c r="F579" s="16">
        <v>0</v>
      </c>
      <c r="G579" s="16">
        <v>1284526270</v>
      </c>
      <c r="H579" s="16">
        <v>1275313125</v>
      </c>
      <c r="I579" s="16">
        <v>1245013125</v>
      </c>
      <c r="J579" s="16">
        <v>385902875</v>
      </c>
      <c r="K579" s="13">
        <v>385902875</v>
      </c>
      <c r="L579" s="13">
        <v>9213145</v>
      </c>
    </row>
    <row r="580" spans="1:12" ht="28.5" hidden="1">
      <c r="A580" s="243" t="s">
        <v>1282</v>
      </c>
      <c r="B580" s="244" t="s">
        <v>1283</v>
      </c>
      <c r="C580" s="16">
        <v>953166270</v>
      </c>
      <c r="D580" s="16">
        <v>281360000</v>
      </c>
      <c r="E580" s="16">
        <v>50000000</v>
      </c>
      <c r="F580" s="16">
        <v>0</v>
      </c>
      <c r="G580" s="16">
        <v>1284526270</v>
      </c>
      <c r="H580" s="16">
        <v>1275313125</v>
      </c>
      <c r="I580" s="16">
        <v>1245013125</v>
      </c>
      <c r="J580" s="16">
        <v>385902875</v>
      </c>
      <c r="K580" s="13">
        <v>385902875</v>
      </c>
      <c r="L580" s="13">
        <v>9213145</v>
      </c>
    </row>
    <row r="581" spans="1:12" ht="28.5" hidden="1">
      <c r="A581" s="243" t="s">
        <v>1284</v>
      </c>
      <c r="B581" s="244" t="s">
        <v>1285</v>
      </c>
      <c r="C581" s="16">
        <v>953166270</v>
      </c>
      <c r="D581" s="16">
        <v>281360000</v>
      </c>
      <c r="E581" s="16">
        <v>50000000</v>
      </c>
      <c r="F581" s="16">
        <v>0</v>
      </c>
      <c r="G581" s="16">
        <v>1284526270</v>
      </c>
      <c r="H581" s="16">
        <v>1275313125</v>
      </c>
      <c r="I581" s="16">
        <v>1245013125</v>
      </c>
      <c r="J581" s="16">
        <v>385902875</v>
      </c>
      <c r="K581" s="13">
        <v>385902875</v>
      </c>
      <c r="L581" s="13">
        <v>9213145</v>
      </c>
    </row>
    <row r="582" spans="1:12" ht="28.5" hidden="1">
      <c r="A582" s="239" t="s">
        <v>1286</v>
      </c>
      <c r="B582" s="240" t="s">
        <v>1287</v>
      </c>
      <c r="C582" s="13">
        <v>953166270</v>
      </c>
      <c r="D582" s="13">
        <v>0</v>
      </c>
      <c r="E582" s="13">
        <v>50000000</v>
      </c>
      <c r="F582" s="13">
        <v>0</v>
      </c>
      <c r="G582" s="13">
        <v>1003166270</v>
      </c>
      <c r="H582" s="13">
        <v>994443125</v>
      </c>
      <c r="I582" s="13">
        <v>975843125</v>
      </c>
      <c r="J582" s="13">
        <v>329619125</v>
      </c>
      <c r="K582" s="13">
        <v>329619125</v>
      </c>
      <c r="L582" s="13">
        <v>8723145</v>
      </c>
    </row>
    <row r="583" spans="1:12" ht="28.5" hidden="1">
      <c r="A583" s="239" t="s">
        <v>1288</v>
      </c>
      <c r="B583" s="240" t="s">
        <v>1289</v>
      </c>
      <c r="C583" s="13">
        <v>0</v>
      </c>
      <c r="D583" s="13">
        <v>281360000</v>
      </c>
      <c r="E583" s="13">
        <v>0</v>
      </c>
      <c r="F583" s="13">
        <v>0</v>
      </c>
      <c r="G583" s="13">
        <v>281360000</v>
      </c>
      <c r="H583" s="13">
        <v>280870000</v>
      </c>
      <c r="I583" s="13">
        <v>269170000</v>
      </c>
      <c r="J583" s="13">
        <v>56283750</v>
      </c>
      <c r="K583" s="13">
        <v>56283750</v>
      </c>
      <c r="L583" s="13">
        <v>490000</v>
      </c>
    </row>
    <row r="584" spans="1:12" ht="57" hidden="1">
      <c r="A584" s="243" t="s">
        <v>1290</v>
      </c>
      <c r="B584" s="244" t="s">
        <v>1291</v>
      </c>
      <c r="C584" s="16">
        <v>1645778039</v>
      </c>
      <c r="D584" s="16">
        <v>0</v>
      </c>
      <c r="E584" s="16">
        <v>0</v>
      </c>
      <c r="F584" s="16">
        <v>0</v>
      </c>
      <c r="G584" s="16">
        <v>1645778039</v>
      </c>
      <c r="H584" s="16">
        <v>1645778039</v>
      </c>
      <c r="I584" s="16">
        <v>1645778039</v>
      </c>
      <c r="J584" s="16">
        <v>420778039</v>
      </c>
      <c r="K584" s="13">
        <v>245778039</v>
      </c>
      <c r="L584" s="13">
        <v>0</v>
      </c>
    </row>
    <row r="585" spans="1:12" ht="42.75" hidden="1">
      <c r="A585" s="243" t="s">
        <v>1292</v>
      </c>
      <c r="B585" s="244" t="s">
        <v>1293</v>
      </c>
      <c r="C585" s="16">
        <v>1645778039</v>
      </c>
      <c r="D585" s="16">
        <v>0</v>
      </c>
      <c r="E585" s="16">
        <v>0</v>
      </c>
      <c r="F585" s="16">
        <v>0</v>
      </c>
      <c r="G585" s="16">
        <v>1645778039</v>
      </c>
      <c r="H585" s="16">
        <v>1645778039</v>
      </c>
      <c r="I585" s="16">
        <v>1645778039</v>
      </c>
      <c r="J585" s="16">
        <v>420778039</v>
      </c>
      <c r="K585" s="13">
        <v>245778039</v>
      </c>
      <c r="L585" s="13">
        <v>0</v>
      </c>
    </row>
    <row r="586" spans="1:12" ht="28.5" hidden="1">
      <c r="A586" s="243" t="s">
        <v>1294</v>
      </c>
      <c r="B586" s="244" t="s">
        <v>1295</v>
      </c>
      <c r="C586" s="16">
        <v>1645778039</v>
      </c>
      <c r="D586" s="16">
        <v>0</v>
      </c>
      <c r="E586" s="16">
        <v>0</v>
      </c>
      <c r="F586" s="16">
        <v>0</v>
      </c>
      <c r="G586" s="16">
        <v>1645778039</v>
      </c>
      <c r="H586" s="16">
        <v>1645778039</v>
      </c>
      <c r="I586" s="16">
        <v>1645778039</v>
      </c>
      <c r="J586" s="16">
        <v>420778039</v>
      </c>
      <c r="K586" s="13">
        <v>245778039</v>
      </c>
      <c r="L586" s="13">
        <v>0</v>
      </c>
    </row>
    <row r="587" spans="1:12" ht="15" hidden="1">
      <c r="A587" s="243" t="s">
        <v>1296</v>
      </c>
      <c r="B587" s="244" t="s">
        <v>1297</v>
      </c>
      <c r="C587" s="16">
        <v>1645778039</v>
      </c>
      <c r="D587" s="16">
        <v>0</v>
      </c>
      <c r="E587" s="16">
        <v>0</v>
      </c>
      <c r="F587" s="16">
        <v>0</v>
      </c>
      <c r="G587" s="16">
        <v>1645778039</v>
      </c>
      <c r="H587" s="16">
        <v>1645778039</v>
      </c>
      <c r="I587" s="16">
        <v>1645778039</v>
      </c>
      <c r="J587" s="16">
        <v>420778039</v>
      </c>
      <c r="K587" s="13">
        <v>245778039</v>
      </c>
      <c r="L587" s="13">
        <v>0</v>
      </c>
    </row>
    <row r="588" spans="1:12" ht="28.5" hidden="1">
      <c r="A588" s="239" t="s">
        <v>1298</v>
      </c>
      <c r="B588" s="240" t="s">
        <v>1299</v>
      </c>
      <c r="C588" s="13">
        <v>1645778039</v>
      </c>
      <c r="D588" s="13">
        <v>0</v>
      </c>
      <c r="E588" s="13">
        <v>0</v>
      </c>
      <c r="F588" s="13">
        <v>0</v>
      </c>
      <c r="G588" s="13">
        <v>1645778039</v>
      </c>
      <c r="H588" s="13">
        <v>1645778039</v>
      </c>
      <c r="I588" s="13">
        <v>1645778039</v>
      </c>
      <c r="J588" s="13">
        <v>420778039</v>
      </c>
      <c r="K588" s="13">
        <v>245778039</v>
      </c>
      <c r="L588" s="13">
        <v>0</v>
      </c>
    </row>
    <row r="589" spans="1:12" ht="15" hidden="1">
      <c r="A589" s="243" t="s">
        <v>1300</v>
      </c>
      <c r="B589" s="244" t="s">
        <v>1301</v>
      </c>
      <c r="C589" s="16">
        <v>574296340</v>
      </c>
      <c r="D589" s="16">
        <v>0</v>
      </c>
      <c r="E589" s="16">
        <v>574296340</v>
      </c>
      <c r="F589" s="16">
        <v>574296340</v>
      </c>
      <c r="G589" s="16">
        <v>574296340</v>
      </c>
      <c r="H589" s="16">
        <v>0</v>
      </c>
      <c r="I589" s="16">
        <v>0</v>
      </c>
      <c r="J589" s="16">
        <v>0</v>
      </c>
      <c r="K589" s="13">
        <v>0</v>
      </c>
      <c r="L589" s="13">
        <v>574296340</v>
      </c>
    </row>
    <row r="590" spans="1:12" ht="42.75" hidden="1">
      <c r="A590" s="243" t="s">
        <v>1302</v>
      </c>
      <c r="B590" s="244" t="s">
        <v>1303</v>
      </c>
      <c r="C590" s="16">
        <v>574296340</v>
      </c>
      <c r="D590" s="16">
        <v>0</v>
      </c>
      <c r="E590" s="16">
        <v>574296340</v>
      </c>
      <c r="F590" s="16">
        <v>574296340</v>
      </c>
      <c r="G590" s="16">
        <v>574296340</v>
      </c>
      <c r="H590" s="16">
        <v>0</v>
      </c>
      <c r="I590" s="16">
        <v>0</v>
      </c>
      <c r="J590" s="16">
        <v>0</v>
      </c>
      <c r="K590" s="13">
        <v>0</v>
      </c>
      <c r="L590" s="13">
        <v>574296340</v>
      </c>
    </row>
    <row r="591" spans="1:12" ht="28.5" hidden="1">
      <c r="A591" s="239" t="s">
        <v>1304</v>
      </c>
      <c r="B591" s="240" t="s">
        <v>1305</v>
      </c>
      <c r="C591" s="13">
        <v>274296340</v>
      </c>
      <c r="D591" s="13">
        <v>0</v>
      </c>
      <c r="E591" s="13">
        <v>0</v>
      </c>
      <c r="F591" s="13">
        <v>274296340</v>
      </c>
      <c r="G591" s="13">
        <v>0</v>
      </c>
      <c r="H591" s="13">
        <v>0</v>
      </c>
      <c r="I591" s="13">
        <v>0</v>
      </c>
      <c r="J591" s="13">
        <v>0</v>
      </c>
      <c r="K591" s="13">
        <v>0</v>
      </c>
      <c r="L591" s="13">
        <v>0</v>
      </c>
    </row>
    <row r="592" spans="1:12" ht="15" hidden="1">
      <c r="A592" s="239" t="s">
        <v>1306</v>
      </c>
      <c r="B592" s="240" t="s">
        <v>1307</v>
      </c>
      <c r="C592" s="13">
        <v>300000000</v>
      </c>
      <c r="D592" s="13">
        <v>0</v>
      </c>
      <c r="E592" s="13">
        <v>0</v>
      </c>
      <c r="F592" s="13">
        <v>300000000</v>
      </c>
      <c r="G592" s="13">
        <v>0</v>
      </c>
      <c r="H592" s="13">
        <v>0</v>
      </c>
      <c r="I592" s="13">
        <v>0</v>
      </c>
      <c r="J592" s="13">
        <v>0</v>
      </c>
      <c r="K592" s="13">
        <v>0</v>
      </c>
      <c r="L592" s="13">
        <v>0</v>
      </c>
    </row>
    <row r="593" spans="1:12" ht="28.5" hidden="1">
      <c r="A593" s="239" t="s">
        <v>1308</v>
      </c>
      <c r="B593" s="240" t="s">
        <v>1309</v>
      </c>
      <c r="C593" s="13">
        <v>0</v>
      </c>
      <c r="D593" s="13">
        <v>0</v>
      </c>
      <c r="E593" s="13">
        <v>274296340</v>
      </c>
      <c r="F593" s="13">
        <v>0</v>
      </c>
      <c r="G593" s="13">
        <v>274296340</v>
      </c>
      <c r="H593" s="13">
        <v>0</v>
      </c>
      <c r="I593" s="13">
        <v>0</v>
      </c>
      <c r="J593" s="13">
        <v>0</v>
      </c>
      <c r="K593" s="13">
        <v>0</v>
      </c>
      <c r="L593" s="13">
        <v>274296340</v>
      </c>
    </row>
    <row r="594" spans="1:12" ht="28.5" hidden="1">
      <c r="A594" s="239" t="s">
        <v>1310</v>
      </c>
      <c r="B594" s="240" t="s">
        <v>1311</v>
      </c>
      <c r="C594" s="13">
        <v>0</v>
      </c>
      <c r="D594" s="13">
        <v>0</v>
      </c>
      <c r="E594" s="13">
        <v>300000000</v>
      </c>
      <c r="F594" s="13">
        <v>0</v>
      </c>
      <c r="G594" s="13">
        <v>300000000</v>
      </c>
      <c r="H594" s="13">
        <v>0</v>
      </c>
      <c r="I594" s="13">
        <v>0</v>
      </c>
      <c r="J594" s="13">
        <v>0</v>
      </c>
      <c r="K594" s="13">
        <v>0</v>
      </c>
      <c r="L594" s="13">
        <v>300000000</v>
      </c>
    </row>
    <row r="595" spans="1:12" ht="42.75" hidden="1">
      <c r="A595" s="241" t="s">
        <v>1312</v>
      </c>
      <c r="B595" s="242" t="s">
        <v>1313</v>
      </c>
      <c r="C595" s="15">
        <v>7709797916</v>
      </c>
      <c r="D595" s="15">
        <v>13090560000</v>
      </c>
      <c r="E595" s="15">
        <v>16557953036</v>
      </c>
      <c r="F595" s="15">
        <v>12987848598</v>
      </c>
      <c r="G595" s="15">
        <v>24370462354</v>
      </c>
      <c r="H595" s="15">
        <v>4300633372</v>
      </c>
      <c r="I595" s="15">
        <v>3164781761</v>
      </c>
      <c r="J595" s="15">
        <v>731470966</v>
      </c>
      <c r="K595" s="13">
        <v>731470966</v>
      </c>
      <c r="L595" s="13">
        <v>20069828982</v>
      </c>
    </row>
    <row r="596" spans="1:12" ht="15" hidden="1">
      <c r="A596" s="243" t="s">
        <v>1314</v>
      </c>
      <c r="B596" s="244" t="s">
        <v>1315</v>
      </c>
      <c r="C596" s="16">
        <v>2936090141</v>
      </c>
      <c r="D596" s="16">
        <v>5439160000</v>
      </c>
      <c r="E596" s="16">
        <v>9383224278</v>
      </c>
      <c r="F596" s="16">
        <v>8414931275</v>
      </c>
      <c r="G596" s="16">
        <v>9343543144</v>
      </c>
      <c r="H596" s="16">
        <v>1176870872</v>
      </c>
      <c r="I596" s="16">
        <v>886434302</v>
      </c>
      <c r="J596" s="16">
        <v>227099989</v>
      </c>
      <c r="K596" s="13">
        <v>227099989</v>
      </c>
      <c r="L596" s="13">
        <v>8166672272</v>
      </c>
    </row>
    <row r="597" spans="1:12" ht="15" hidden="1">
      <c r="A597" s="243" t="s">
        <v>1316</v>
      </c>
      <c r="B597" s="244" t="s">
        <v>1317</v>
      </c>
      <c r="C597" s="16">
        <v>500000000</v>
      </c>
      <c r="D597" s="16">
        <v>5439160000</v>
      </c>
      <c r="E597" s="16">
        <v>8060840000</v>
      </c>
      <c r="F597" s="16">
        <v>7000000000</v>
      </c>
      <c r="G597" s="16">
        <v>7000000000</v>
      </c>
      <c r="H597" s="16">
        <v>0</v>
      </c>
      <c r="I597" s="16">
        <v>0</v>
      </c>
      <c r="J597" s="16">
        <v>0</v>
      </c>
      <c r="K597" s="13">
        <v>0</v>
      </c>
      <c r="L597" s="13">
        <v>7000000000</v>
      </c>
    </row>
    <row r="598" spans="1:12" ht="15" hidden="1">
      <c r="A598" s="239" t="s">
        <v>1318</v>
      </c>
      <c r="B598" s="240" t="s">
        <v>1319</v>
      </c>
      <c r="C598" s="13">
        <v>418618428</v>
      </c>
      <c r="D598" s="13">
        <v>216607047</v>
      </c>
      <c r="E598" s="13">
        <v>160000000</v>
      </c>
      <c r="F598" s="13">
        <v>795225475</v>
      </c>
      <c r="G598" s="13">
        <v>0</v>
      </c>
      <c r="H598" s="13">
        <v>0</v>
      </c>
      <c r="I598" s="13">
        <v>0</v>
      </c>
      <c r="J598" s="13">
        <v>0</v>
      </c>
      <c r="K598" s="13">
        <v>0</v>
      </c>
      <c r="L598" s="13">
        <v>0</v>
      </c>
    </row>
    <row r="599" spans="1:12" ht="15" hidden="1">
      <c r="A599" s="239" t="s">
        <v>1320</v>
      </c>
      <c r="B599" s="240" t="s">
        <v>1321</v>
      </c>
      <c r="C599" s="13">
        <v>81381572</v>
      </c>
      <c r="D599" s="13">
        <v>304065771</v>
      </c>
      <c r="E599" s="13">
        <v>854840000</v>
      </c>
      <c r="F599" s="13">
        <v>1240287343</v>
      </c>
      <c r="G599" s="13">
        <v>0</v>
      </c>
      <c r="H599" s="13">
        <v>0</v>
      </c>
      <c r="I599" s="13">
        <v>0</v>
      </c>
      <c r="J599" s="13">
        <v>0</v>
      </c>
      <c r="K599" s="13">
        <v>0</v>
      </c>
      <c r="L599" s="13">
        <v>0</v>
      </c>
    </row>
    <row r="600" spans="1:12" ht="15" hidden="1">
      <c r="A600" s="239" t="s">
        <v>1322</v>
      </c>
      <c r="B600" s="240" t="s">
        <v>1323</v>
      </c>
      <c r="C600" s="13">
        <v>0</v>
      </c>
      <c r="D600" s="13">
        <v>3757529558</v>
      </c>
      <c r="E600" s="13">
        <v>0</v>
      </c>
      <c r="F600" s="13">
        <v>3757529558</v>
      </c>
      <c r="G600" s="13">
        <v>0</v>
      </c>
      <c r="H600" s="13">
        <v>0</v>
      </c>
      <c r="I600" s="13">
        <v>0</v>
      </c>
      <c r="J600" s="13">
        <v>0</v>
      </c>
      <c r="K600" s="13">
        <v>0</v>
      </c>
      <c r="L600" s="13">
        <v>0</v>
      </c>
    </row>
    <row r="601" spans="1:12" ht="15" hidden="1">
      <c r="A601" s="239" t="s">
        <v>1324</v>
      </c>
      <c r="B601" s="240" t="s">
        <v>1325</v>
      </c>
      <c r="C601" s="13">
        <v>0</v>
      </c>
      <c r="D601" s="13">
        <v>192569540</v>
      </c>
      <c r="E601" s="13">
        <v>0</v>
      </c>
      <c r="F601" s="13">
        <v>192569540</v>
      </c>
      <c r="G601" s="13">
        <v>0</v>
      </c>
      <c r="H601" s="13">
        <v>0</v>
      </c>
      <c r="I601" s="13">
        <v>0</v>
      </c>
      <c r="J601" s="13">
        <v>0</v>
      </c>
      <c r="K601" s="13">
        <v>0</v>
      </c>
      <c r="L601" s="13">
        <v>0</v>
      </c>
    </row>
    <row r="602" spans="1:12" ht="15" hidden="1">
      <c r="A602" s="239" t="s">
        <v>1326</v>
      </c>
      <c r="B602" s="240" t="s">
        <v>1327</v>
      </c>
      <c r="C602" s="13">
        <v>0</v>
      </c>
      <c r="D602" s="13">
        <v>968388084</v>
      </c>
      <c r="E602" s="13">
        <v>0</v>
      </c>
      <c r="F602" s="13">
        <v>968388084</v>
      </c>
      <c r="G602" s="13">
        <v>0</v>
      </c>
      <c r="H602" s="13">
        <v>0</v>
      </c>
      <c r="I602" s="13">
        <v>0</v>
      </c>
      <c r="J602" s="13">
        <v>0</v>
      </c>
      <c r="K602" s="13">
        <v>0</v>
      </c>
      <c r="L602" s="13">
        <v>0</v>
      </c>
    </row>
    <row r="603" spans="1:12" ht="15" hidden="1">
      <c r="A603" s="239" t="s">
        <v>1328</v>
      </c>
      <c r="B603" s="240" t="s">
        <v>1329</v>
      </c>
      <c r="C603" s="13">
        <v>0</v>
      </c>
      <c r="D603" s="13">
        <v>0</v>
      </c>
      <c r="E603" s="13">
        <v>46000000</v>
      </c>
      <c r="F603" s="13">
        <v>46000000</v>
      </c>
      <c r="G603" s="13">
        <v>0</v>
      </c>
      <c r="H603" s="13">
        <v>0</v>
      </c>
      <c r="I603" s="13">
        <v>0</v>
      </c>
      <c r="J603" s="13">
        <v>0</v>
      </c>
      <c r="K603" s="13">
        <v>0</v>
      </c>
      <c r="L603" s="13">
        <v>0</v>
      </c>
    </row>
    <row r="604" spans="1:12" ht="15" hidden="1">
      <c r="A604" s="239" t="s">
        <v>1330</v>
      </c>
      <c r="B604" s="240" t="s">
        <v>1331</v>
      </c>
      <c r="C604" s="13">
        <v>0</v>
      </c>
      <c r="D604" s="13">
        <v>0</v>
      </c>
      <c r="E604" s="13">
        <v>7000000000</v>
      </c>
      <c r="F604" s="13">
        <v>0</v>
      </c>
      <c r="G604" s="13">
        <v>7000000000</v>
      </c>
      <c r="H604" s="13">
        <v>0</v>
      </c>
      <c r="I604" s="13">
        <v>0</v>
      </c>
      <c r="J604" s="13">
        <v>0</v>
      </c>
      <c r="K604" s="13">
        <v>0</v>
      </c>
      <c r="L604" s="13">
        <v>7000000000</v>
      </c>
    </row>
    <row r="605" spans="1:12" ht="15" hidden="1">
      <c r="A605" s="243" t="s">
        <v>1332</v>
      </c>
      <c r="B605" s="244" t="s">
        <v>1333</v>
      </c>
      <c r="C605" s="16">
        <v>106051679</v>
      </c>
      <c r="D605" s="16">
        <v>0</v>
      </c>
      <c r="E605" s="16">
        <v>0</v>
      </c>
      <c r="F605" s="16">
        <v>106051679</v>
      </c>
      <c r="G605" s="16">
        <v>0</v>
      </c>
      <c r="H605" s="16">
        <v>0</v>
      </c>
      <c r="I605" s="16">
        <v>0</v>
      </c>
      <c r="J605" s="16">
        <v>0</v>
      </c>
      <c r="K605" s="13">
        <v>0</v>
      </c>
      <c r="L605" s="13">
        <v>0</v>
      </c>
    </row>
    <row r="606" spans="1:12" ht="15" hidden="1">
      <c r="A606" s="239" t="s">
        <v>1334</v>
      </c>
      <c r="B606" s="240" t="s">
        <v>1335</v>
      </c>
      <c r="C606" s="13">
        <v>106051679</v>
      </c>
      <c r="D606" s="13">
        <v>0</v>
      </c>
      <c r="E606" s="13">
        <v>0</v>
      </c>
      <c r="F606" s="13">
        <v>106051679</v>
      </c>
      <c r="G606" s="13">
        <v>0</v>
      </c>
      <c r="H606" s="13">
        <v>0</v>
      </c>
      <c r="I606" s="13">
        <v>0</v>
      </c>
      <c r="J606" s="13">
        <v>0</v>
      </c>
      <c r="K606" s="13">
        <v>0</v>
      </c>
      <c r="L606" s="13">
        <v>0</v>
      </c>
    </row>
    <row r="607" spans="1:12" ht="15" hidden="1">
      <c r="A607" s="243" t="s">
        <v>1336</v>
      </c>
      <c r="B607" s="244" t="s">
        <v>1337</v>
      </c>
      <c r="C607" s="16">
        <v>125500000</v>
      </c>
      <c r="D607" s="16">
        <v>0</v>
      </c>
      <c r="E607" s="16">
        <v>106051679</v>
      </c>
      <c r="F607" s="16">
        <v>92546997</v>
      </c>
      <c r="G607" s="16">
        <v>139004682</v>
      </c>
      <c r="H607" s="16">
        <v>32953003</v>
      </c>
      <c r="I607" s="16">
        <v>0</v>
      </c>
      <c r="J607" s="16">
        <v>0</v>
      </c>
      <c r="K607" s="13">
        <v>0</v>
      </c>
      <c r="L607" s="13">
        <v>106051679</v>
      </c>
    </row>
    <row r="608" spans="1:12" ht="15" hidden="1">
      <c r="A608" s="239" t="s">
        <v>1338</v>
      </c>
      <c r="B608" s="240" t="s">
        <v>1339</v>
      </c>
      <c r="C608" s="13">
        <v>125500000</v>
      </c>
      <c r="D608" s="13">
        <v>0</v>
      </c>
      <c r="E608" s="13">
        <v>0</v>
      </c>
      <c r="F608" s="13">
        <v>92546997</v>
      </c>
      <c r="G608" s="13">
        <v>32953003</v>
      </c>
      <c r="H608" s="13">
        <v>32953003</v>
      </c>
      <c r="I608" s="13">
        <v>0</v>
      </c>
      <c r="J608" s="13">
        <v>0</v>
      </c>
      <c r="K608" s="13">
        <v>0</v>
      </c>
      <c r="L608" s="13">
        <v>0</v>
      </c>
    </row>
    <row r="609" spans="1:12" ht="15" hidden="1">
      <c r="A609" s="239" t="s">
        <v>1340</v>
      </c>
      <c r="B609" s="240" t="s">
        <v>1341</v>
      </c>
      <c r="C609" s="13">
        <v>0</v>
      </c>
      <c r="D609" s="13">
        <v>0</v>
      </c>
      <c r="E609" s="13">
        <v>106051679</v>
      </c>
      <c r="F609" s="13">
        <v>0</v>
      </c>
      <c r="G609" s="13">
        <v>106051679</v>
      </c>
      <c r="H609" s="13">
        <v>0</v>
      </c>
      <c r="I609" s="13">
        <v>0</v>
      </c>
      <c r="J609" s="13">
        <v>0</v>
      </c>
      <c r="K609" s="13">
        <v>0</v>
      </c>
      <c r="L609" s="13">
        <v>106051679</v>
      </c>
    </row>
    <row r="610" spans="1:12" ht="71.25" hidden="1">
      <c r="A610" s="243" t="s">
        <v>1342</v>
      </c>
      <c r="B610" s="244" t="s">
        <v>1343</v>
      </c>
      <c r="C610" s="16">
        <v>257483567</v>
      </c>
      <c r="D610" s="16">
        <v>0</v>
      </c>
      <c r="E610" s="16">
        <v>217982599</v>
      </c>
      <c r="F610" s="16">
        <v>217982599</v>
      </c>
      <c r="G610" s="16">
        <v>257483567</v>
      </c>
      <c r="H610" s="16">
        <v>257483567</v>
      </c>
      <c r="I610" s="16">
        <v>0</v>
      </c>
      <c r="J610" s="16">
        <v>0</v>
      </c>
      <c r="K610" s="13">
        <v>0</v>
      </c>
      <c r="L610" s="13">
        <v>0</v>
      </c>
    </row>
    <row r="611" spans="1:12" ht="28.5" hidden="1">
      <c r="A611" s="239" t="s">
        <v>1344</v>
      </c>
      <c r="B611" s="240" t="s">
        <v>1345</v>
      </c>
      <c r="C611" s="13">
        <v>257483567</v>
      </c>
      <c r="D611" s="13">
        <v>0</v>
      </c>
      <c r="E611" s="13">
        <v>0</v>
      </c>
      <c r="F611" s="13">
        <v>217982599</v>
      </c>
      <c r="G611" s="13">
        <v>39500968</v>
      </c>
      <c r="H611" s="13">
        <v>39500968</v>
      </c>
      <c r="I611" s="13">
        <v>0</v>
      </c>
      <c r="J611" s="13">
        <v>0</v>
      </c>
      <c r="K611" s="13">
        <v>0</v>
      </c>
      <c r="L611" s="13">
        <v>0</v>
      </c>
    </row>
    <row r="612" spans="1:12" ht="28.5" hidden="1">
      <c r="A612" s="239" t="s">
        <v>1346</v>
      </c>
      <c r="B612" s="240" t="s">
        <v>1347</v>
      </c>
      <c r="C612" s="13">
        <v>0</v>
      </c>
      <c r="D612" s="13">
        <v>0</v>
      </c>
      <c r="E612" s="13">
        <v>217982599</v>
      </c>
      <c r="F612" s="13">
        <v>0</v>
      </c>
      <c r="G612" s="13">
        <v>217982599</v>
      </c>
      <c r="H612" s="13">
        <v>217982599</v>
      </c>
      <c r="I612" s="13">
        <v>0</v>
      </c>
      <c r="J612" s="13">
        <v>0</v>
      </c>
      <c r="K612" s="13">
        <v>0</v>
      </c>
      <c r="L612" s="13">
        <v>0</v>
      </c>
    </row>
    <row r="613" spans="1:12" ht="15" hidden="1">
      <c r="A613" s="243" t="s">
        <v>1348</v>
      </c>
      <c r="B613" s="244" t="s">
        <v>1349</v>
      </c>
      <c r="C613" s="16">
        <v>1947054895</v>
      </c>
      <c r="D613" s="16">
        <v>0</v>
      </c>
      <c r="E613" s="16">
        <v>998350000</v>
      </c>
      <c r="F613" s="16">
        <v>998350000</v>
      </c>
      <c r="G613" s="16">
        <v>1947054895</v>
      </c>
      <c r="H613" s="16">
        <v>886434302</v>
      </c>
      <c r="I613" s="16">
        <v>886434302</v>
      </c>
      <c r="J613" s="16">
        <v>227099989</v>
      </c>
      <c r="K613" s="13">
        <v>227099989</v>
      </c>
      <c r="L613" s="13">
        <v>1060620593</v>
      </c>
    </row>
    <row r="614" spans="1:12" ht="15" hidden="1">
      <c r="A614" s="239" t="s">
        <v>1350</v>
      </c>
      <c r="B614" s="240" t="s">
        <v>1351</v>
      </c>
      <c r="C614" s="13">
        <v>707796250</v>
      </c>
      <c r="D614" s="13">
        <v>0</v>
      </c>
      <c r="E614" s="13">
        <v>0</v>
      </c>
      <c r="F614" s="13">
        <v>0</v>
      </c>
      <c r="G614" s="13">
        <v>707796250</v>
      </c>
      <c r="H614" s="13">
        <v>707796250</v>
      </c>
      <c r="I614" s="13">
        <v>707796250</v>
      </c>
      <c r="J614" s="13">
        <v>206812878</v>
      </c>
      <c r="K614" s="13">
        <v>206812878</v>
      </c>
      <c r="L614" s="13">
        <v>0</v>
      </c>
    </row>
    <row r="615" spans="1:12" ht="15" hidden="1">
      <c r="A615" s="239" t="s">
        <v>1352</v>
      </c>
      <c r="B615" s="240" t="s">
        <v>1353</v>
      </c>
      <c r="C615" s="13">
        <v>92914704</v>
      </c>
      <c r="D615" s="13">
        <v>0</v>
      </c>
      <c r="E615" s="13">
        <v>0</v>
      </c>
      <c r="F615" s="13">
        <v>0</v>
      </c>
      <c r="G615" s="13">
        <v>92914704</v>
      </c>
      <c r="H615" s="13">
        <v>92914704</v>
      </c>
      <c r="I615" s="13">
        <v>92914704</v>
      </c>
      <c r="J615" s="13">
        <v>0</v>
      </c>
      <c r="K615" s="13">
        <v>0</v>
      </c>
      <c r="L615" s="13">
        <v>0</v>
      </c>
    </row>
    <row r="616" spans="1:12" ht="15" hidden="1">
      <c r="A616" s="239" t="s">
        <v>1354</v>
      </c>
      <c r="B616" s="240" t="s">
        <v>1355</v>
      </c>
      <c r="C616" s="13">
        <v>14320349</v>
      </c>
      <c r="D616" s="13">
        <v>0</v>
      </c>
      <c r="E616" s="13">
        <v>0</v>
      </c>
      <c r="F616" s="13">
        <v>0</v>
      </c>
      <c r="G616" s="13">
        <v>14320349</v>
      </c>
      <c r="H616" s="13">
        <v>14320349</v>
      </c>
      <c r="I616" s="13">
        <v>14320349</v>
      </c>
      <c r="J616" s="13">
        <v>1844830</v>
      </c>
      <c r="K616" s="13">
        <v>1844830</v>
      </c>
      <c r="L616" s="13">
        <v>0</v>
      </c>
    </row>
    <row r="617" spans="1:12" ht="15" hidden="1">
      <c r="A617" s="239" t="s">
        <v>1356</v>
      </c>
      <c r="B617" s="240" t="s">
        <v>1357</v>
      </c>
      <c r="C617" s="13">
        <v>36678983</v>
      </c>
      <c r="D617" s="13">
        <v>0</v>
      </c>
      <c r="E617" s="13">
        <v>0</v>
      </c>
      <c r="F617" s="13">
        <v>0</v>
      </c>
      <c r="G617" s="13">
        <v>36678983</v>
      </c>
      <c r="H617" s="13">
        <v>36678983</v>
      </c>
      <c r="I617" s="13">
        <v>36678983</v>
      </c>
      <c r="J617" s="13">
        <v>10088169</v>
      </c>
      <c r="K617" s="13">
        <v>10088169</v>
      </c>
      <c r="L617" s="13">
        <v>0</v>
      </c>
    </row>
    <row r="618" spans="1:12" ht="15" hidden="1">
      <c r="A618" s="239" t="s">
        <v>1358</v>
      </c>
      <c r="B618" s="240" t="s">
        <v>1359</v>
      </c>
      <c r="C618" s="13">
        <v>9871920</v>
      </c>
      <c r="D618" s="13">
        <v>0</v>
      </c>
      <c r="E618" s="13">
        <v>0</v>
      </c>
      <c r="F618" s="13">
        <v>0</v>
      </c>
      <c r="G618" s="13">
        <v>9871920</v>
      </c>
      <c r="H618" s="13">
        <v>9871920</v>
      </c>
      <c r="I618" s="13">
        <v>9871920</v>
      </c>
      <c r="J618" s="13">
        <v>0</v>
      </c>
      <c r="K618" s="13">
        <v>0</v>
      </c>
      <c r="L618" s="13">
        <v>0</v>
      </c>
    </row>
    <row r="619" spans="1:12" ht="28.5" hidden="1">
      <c r="A619" s="239" t="s">
        <v>1360</v>
      </c>
      <c r="B619" s="240" t="s">
        <v>1361</v>
      </c>
      <c r="C619" s="13">
        <v>24852096</v>
      </c>
      <c r="D619" s="13">
        <v>0</v>
      </c>
      <c r="E619" s="13">
        <v>0</v>
      </c>
      <c r="F619" s="13">
        <v>0</v>
      </c>
      <c r="G619" s="13">
        <v>24852096</v>
      </c>
      <c r="H619" s="13">
        <v>24852096</v>
      </c>
      <c r="I619" s="13">
        <v>24852096</v>
      </c>
      <c r="J619" s="13">
        <v>8354112</v>
      </c>
      <c r="K619" s="13">
        <v>8354112</v>
      </c>
      <c r="L619" s="13">
        <v>0</v>
      </c>
    </row>
    <row r="620" spans="1:12" ht="15" hidden="1">
      <c r="A620" s="239" t="s">
        <v>1362</v>
      </c>
      <c r="B620" s="240" t="s">
        <v>1363</v>
      </c>
      <c r="C620" s="13">
        <v>1060620593</v>
      </c>
      <c r="D620" s="13">
        <v>0</v>
      </c>
      <c r="E620" s="13">
        <v>0</v>
      </c>
      <c r="F620" s="13">
        <v>998350000</v>
      </c>
      <c r="G620" s="13">
        <v>62270593</v>
      </c>
      <c r="H620" s="13">
        <v>0</v>
      </c>
      <c r="I620" s="13">
        <v>0</v>
      </c>
      <c r="J620" s="13">
        <v>0</v>
      </c>
      <c r="K620" s="13">
        <v>0</v>
      </c>
      <c r="L620" s="13">
        <v>62270593</v>
      </c>
    </row>
    <row r="621" spans="1:12" ht="15" hidden="1">
      <c r="A621" s="239" t="s">
        <v>1364</v>
      </c>
      <c r="B621" s="240" t="s">
        <v>1365</v>
      </c>
      <c r="C621" s="13">
        <v>0</v>
      </c>
      <c r="D621" s="13">
        <v>0</v>
      </c>
      <c r="E621" s="13">
        <v>795225475</v>
      </c>
      <c r="F621" s="13">
        <v>0</v>
      </c>
      <c r="G621" s="13">
        <v>795225475</v>
      </c>
      <c r="H621" s="13">
        <v>0</v>
      </c>
      <c r="I621" s="13">
        <v>0</v>
      </c>
      <c r="J621" s="13">
        <v>0</v>
      </c>
      <c r="K621" s="13">
        <v>0</v>
      </c>
      <c r="L621" s="13">
        <v>795225475</v>
      </c>
    </row>
    <row r="622" spans="1:12" ht="15" hidden="1">
      <c r="A622" s="239" t="s">
        <v>1366</v>
      </c>
      <c r="B622" s="240" t="s">
        <v>1367</v>
      </c>
      <c r="C622" s="13">
        <v>0</v>
      </c>
      <c r="D622" s="13">
        <v>0</v>
      </c>
      <c r="E622" s="13">
        <v>192569540</v>
      </c>
      <c r="F622" s="13">
        <v>0</v>
      </c>
      <c r="G622" s="13">
        <v>192569540</v>
      </c>
      <c r="H622" s="13">
        <v>0</v>
      </c>
      <c r="I622" s="13">
        <v>0</v>
      </c>
      <c r="J622" s="13">
        <v>0</v>
      </c>
      <c r="K622" s="13">
        <v>0</v>
      </c>
      <c r="L622" s="13">
        <v>192569540</v>
      </c>
    </row>
    <row r="623" spans="1:12" ht="28.5" hidden="1">
      <c r="A623" s="239" t="s">
        <v>1368</v>
      </c>
      <c r="B623" s="240" t="s">
        <v>1369</v>
      </c>
      <c r="C623" s="13">
        <v>0</v>
      </c>
      <c r="D623" s="13">
        <v>0</v>
      </c>
      <c r="E623" s="13">
        <v>2204985</v>
      </c>
      <c r="F623" s="13">
        <v>0</v>
      </c>
      <c r="G623" s="13">
        <v>2204985</v>
      </c>
      <c r="H623" s="13">
        <v>0</v>
      </c>
      <c r="I623" s="13">
        <v>0</v>
      </c>
      <c r="J623" s="13">
        <v>0</v>
      </c>
      <c r="K623" s="13">
        <v>0</v>
      </c>
      <c r="L623" s="13">
        <v>2204985</v>
      </c>
    </row>
    <row r="624" spans="1:12" ht="15" hidden="1">
      <c r="A624" s="239" t="s">
        <v>1370</v>
      </c>
      <c r="B624" s="240" t="s">
        <v>1371</v>
      </c>
      <c r="C624" s="13">
        <v>0</v>
      </c>
      <c r="D624" s="13">
        <v>0</v>
      </c>
      <c r="E624" s="13">
        <v>8350000</v>
      </c>
      <c r="F624" s="13">
        <v>0</v>
      </c>
      <c r="G624" s="13">
        <v>8350000</v>
      </c>
      <c r="H624" s="13">
        <v>0</v>
      </c>
      <c r="I624" s="13">
        <v>0</v>
      </c>
      <c r="J624" s="13">
        <v>0</v>
      </c>
      <c r="K624" s="13">
        <v>0</v>
      </c>
      <c r="L624" s="13">
        <v>8350000</v>
      </c>
    </row>
    <row r="625" spans="1:12" ht="15" hidden="1">
      <c r="A625" s="243" t="s">
        <v>1372</v>
      </c>
      <c r="B625" s="244" t="s">
        <v>1373</v>
      </c>
      <c r="C625" s="16">
        <v>4773507775</v>
      </c>
      <c r="D625" s="16">
        <v>7651400000</v>
      </c>
      <c r="E625" s="16">
        <v>7174728758</v>
      </c>
      <c r="F625" s="16">
        <v>4572917323</v>
      </c>
      <c r="G625" s="16">
        <v>15026719210</v>
      </c>
      <c r="H625" s="16">
        <v>3123762500</v>
      </c>
      <c r="I625" s="16">
        <v>2278347459</v>
      </c>
      <c r="J625" s="16">
        <v>504370977</v>
      </c>
      <c r="K625" s="13">
        <v>504370977</v>
      </c>
      <c r="L625" s="13">
        <v>11902956710</v>
      </c>
    </row>
    <row r="626" spans="1:12" ht="15" hidden="1">
      <c r="A626" s="243" t="s">
        <v>1374</v>
      </c>
      <c r="B626" s="244" t="s">
        <v>1375</v>
      </c>
      <c r="C626" s="16">
        <v>694000000</v>
      </c>
      <c r="D626" s="16">
        <v>0</v>
      </c>
      <c r="E626" s="16">
        <v>0</v>
      </c>
      <c r="F626" s="16">
        <v>659435602</v>
      </c>
      <c r="G626" s="16">
        <v>34564398</v>
      </c>
      <c r="H626" s="16">
        <v>34564398</v>
      </c>
      <c r="I626" s="16">
        <v>0</v>
      </c>
      <c r="J626" s="16">
        <v>0</v>
      </c>
      <c r="K626" s="13">
        <v>0</v>
      </c>
      <c r="L626" s="13">
        <v>0</v>
      </c>
    </row>
    <row r="627" spans="1:12" ht="15" hidden="1">
      <c r="A627" s="239" t="s">
        <v>1376</v>
      </c>
      <c r="B627" s="240" t="s">
        <v>1377</v>
      </c>
      <c r="C627" s="13">
        <v>534000000</v>
      </c>
      <c r="D627" s="13">
        <v>0</v>
      </c>
      <c r="E627" s="13">
        <v>0</v>
      </c>
      <c r="F627" s="13">
        <v>534000000</v>
      </c>
      <c r="G627" s="13">
        <v>0</v>
      </c>
      <c r="H627" s="13">
        <v>0</v>
      </c>
      <c r="I627" s="13">
        <v>0</v>
      </c>
      <c r="J627" s="13">
        <v>0</v>
      </c>
      <c r="K627" s="13">
        <v>0</v>
      </c>
      <c r="L627" s="13">
        <v>0</v>
      </c>
    </row>
    <row r="628" spans="1:12" ht="15" hidden="1">
      <c r="A628" s="239" t="s">
        <v>1378</v>
      </c>
      <c r="B628" s="240" t="s">
        <v>1379</v>
      </c>
      <c r="C628" s="13">
        <v>160000000</v>
      </c>
      <c r="D628" s="13">
        <v>0</v>
      </c>
      <c r="E628" s="13">
        <v>0</v>
      </c>
      <c r="F628" s="13">
        <v>125435602</v>
      </c>
      <c r="G628" s="13">
        <v>34564398</v>
      </c>
      <c r="H628" s="13">
        <v>34564398</v>
      </c>
      <c r="I628" s="13">
        <v>0</v>
      </c>
      <c r="J628" s="13">
        <v>0</v>
      </c>
      <c r="K628" s="13">
        <v>0</v>
      </c>
      <c r="L628" s="13">
        <v>0</v>
      </c>
    </row>
    <row r="629" spans="1:12" ht="15" hidden="1">
      <c r="A629" s="243" t="s">
        <v>1380</v>
      </c>
      <c r="B629" s="244" t="s">
        <v>1381</v>
      </c>
      <c r="C629" s="16">
        <v>1060840000</v>
      </c>
      <c r="D629" s="16">
        <v>3860000000</v>
      </c>
      <c r="E629" s="16">
        <v>4974728758</v>
      </c>
      <c r="F629" s="16">
        <v>1813481721</v>
      </c>
      <c r="G629" s="16">
        <v>8082087037</v>
      </c>
      <c r="H629" s="16">
        <v>1360000000</v>
      </c>
      <c r="I629" s="16">
        <v>890000000</v>
      </c>
      <c r="J629" s="16">
        <v>0</v>
      </c>
      <c r="K629" s="13">
        <v>0</v>
      </c>
      <c r="L629" s="13">
        <v>6722087037</v>
      </c>
    </row>
    <row r="630" spans="1:12" ht="15" hidden="1">
      <c r="A630" s="239" t="s">
        <v>1382</v>
      </c>
      <c r="B630" s="240" t="s">
        <v>1383</v>
      </c>
      <c r="C630" s="13">
        <v>160000000</v>
      </c>
      <c r="D630" s="13">
        <v>0</v>
      </c>
      <c r="E630" s="13">
        <v>0</v>
      </c>
      <c r="F630" s="13">
        <v>160000000</v>
      </c>
      <c r="G630" s="13">
        <v>0</v>
      </c>
      <c r="H630" s="13">
        <v>0</v>
      </c>
      <c r="I630" s="13">
        <v>0</v>
      </c>
      <c r="J630" s="13">
        <v>0</v>
      </c>
      <c r="K630" s="13">
        <v>0</v>
      </c>
      <c r="L630" s="13">
        <v>0</v>
      </c>
    </row>
    <row r="631" spans="1:12" ht="15" hidden="1">
      <c r="A631" s="239" t="s">
        <v>1384</v>
      </c>
      <c r="B631" s="240" t="s">
        <v>1385</v>
      </c>
      <c r="C631" s="13">
        <v>46000000</v>
      </c>
      <c r="D631" s="13">
        <v>0</v>
      </c>
      <c r="E631" s="13">
        <v>0</v>
      </c>
      <c r="F631" s="13">
        <v>46000000</v>
      </c>
      <c r="G631" s="13">
        <v>0</v>
      </c>
      <c r="H631" s="13">
        <v>0</v>
      </c>
      <c r="I631" s="13">
        <v>0</v>
      </c>
      <c r="J631" s="13">
        <v>0</v>
      </c>
      <c r="K631" s="13">
        <v>0</v>
      </c>
      <c r="L631" s="13">
        <v>0</v>
      </c>
    </row>
    <row r="632" spans="1:12" ht="15" hidden="1">
      <c r="A632" s="239" t="s">
        <v>1386</v>
      </c>
      <c r="B632" s="240" t="s">
        <v>1387</v>
      </c>
      <c r="C632" s="13">
        <v>854840000</v>
      </c>
      <c r="D632" s="13">
        <v>0</v>
      </c>
      <c r="E632" s="13">
        <v>0</v>
      </c>
      <c r="F632" s="13">
        <v>854840000</v>
      </c>
      <c r="G632" s="13">
        <v>0</v>
      </c>
      <c r="H632" s="13">
        <v>0</v>
      </c>
      <c r="I632" s="13">
        <v>0</v>
      </c>
      <c r="J632" s="13">
        <v>0</v>
      </c>
      <c r="K632" s="13">
        <v>0</v>
      </c>
      <c r="L632" s="13">
        <v>0</v>
      </c>
    </row>
    <row r="633" spans="1:12" ht="15" hidden="1">
      <c r="A633" s="239" t="s">
        <v>1388</v>
      </c>
      <c r="B633" s="240" t="s">
        <v>1389</v>
      </c>
      <c r="C633" s="13">
        <v>0</v>
      </c>
      <c r="D633" s="13">
        <v>3390000000</v>
      </c>
      <c r="E633" s="13">
        <v>0</v>
      </c>
      <c r="F633" s="13">
        <v>0</v>
      </c>
      <c r="G633" s="13">
        <v>3390000000</v>
      </c>
      <c r="H633" s="13">
        <v>890000000</v>
      </c>
      <c r="I633" s="13">
        <v>890000000</v>
      </c>
      <c r="J633" s="13">
        <v>0</v>
      </c>
      <c r="K633" s="13">
        <v>0</v>
      </c>
      <c r="L633" s="13">
        <v>2500000000</v>
      </c>
    </row>
    <row r="634" spans="1:12" ht="15" hidden="1">
      <c r="A634" s="239" t="s">
        <v>1390</v>
      </c>
      <c r="B634" s="240" t="s">
        <v>1391</v>
      </c>
      <c r="C634" s="13">
        <v>0</v>
      </c>
      <c r="D634" s="13">
        <v>470000000</v>
      </c>
      <c r="E634" s="13">
        <v>0</v>
      </c>
      <c r="F634" s="13">
        <v>0</v>
      </c>
      <c r="G634" s="13">
        <v>470000000</v>
      </c>
      <c r="H634" s="13">
        <v>470000000</v>
      </c>
      <c r="I634" s="13">
        <v>0</v>
      </c>
      <c r="J634" s="13">
        <v>0</v>
      </c>
      <c r="K634" s="13">
        <v>0</v>
      </c>
      <c r="L634" s="13">
        <v>0</v>
      </c>
    </row>
    <row r="635" spans="1:12" ht="28.5" hidden="1">
      <c r="A635" s="239" t="s">
        <v>1392</v>
      </c>
      <c r="B635" s="240" t="s">
        <v>1393</v>
      </c>
      <c r="C635" s="13">
        <v>0</v>
      </c>
      <c r="D635" s="13">
        <v>0</v>
      </c>
      <c r="E635" s="13">
        <v>864598850</v>
      </c>
      <c r="F635" s="13">
        <v>752641721</v>
      </c>
      <c r="G635" s="13">
        <v>111957129</v>
      </c>
      <c r="H635" s="13">
        <v>0</v>
      </c>
      <c r="I635" s="13">
        <v>0</v>
      </c>
      <c r="J635" s="13">
        <v>0</v>
      </c>
      <c r="K635" s="13">
        <v>0</v>
      </c>
      <c r="L635" s="13">
        <v>111957129</v>
      </c>
    </row>
    <row r="636" spans="1:12" ht="15" hidden="1">
      <c r="A636" s="239" t="s">
        <v>1394</v>
      </c>
      <c r="B636" s="240" t="s">
        <v>1395</v>
      </c>
      <c r="C636" s="13">
        <v>0</v>
      </c>
      <c r="D636" s="13">
        <v>0</v>
      </c>
      <c r="E636" s="13">
        <v>241038041</v>
      </c>
      <c r="F636" s="13">
        <v>0</v>
      </c>
      <c r="G636" s="13">
        <v>241038041</v>
      </c>
      <c r="H636" s="13">
        <v>0</v>
      </c>
      <c r="I636" s="13">
        <v>0</v>
      </c>
      <c r="J636" s="13">
        <v>0</v>
      </c>
      <c r="K636" s="13">
        <v>0</v>
      </c>
      <c r="L636" s="13">
        <v>241038041</v>
      </c>
    </row>
    <row r="637" spans="1:12" ht="15" hidden="1">
      <c r="A637" s="239" t="s">
        <v>1396</v>
      </c>
      <c r="B637" s="240" t="s">
        <v>1397</v>
      </c>
      <c r="C637" s="13">
        <v>0</v>
      </c>
      <c r="D637" s="13">
        <v>0</v>
      </c>
      <c r="E637" s="13">
        <v>46000000</v>
      </c>
      <c r="F637" s="13">
        <v>0</v>
      </c>
      <c r="G637" s="13">
        <v>46000000</v>
      </c>
      <c r="H637" s="13">
        <v>0</v>
      </c>
      <c r="I637" s="13">
        <v>0</v>
      </c>
      <c r="J637" s="13">
        <v>0</v>
      </c>
      <c r="K637" s="13">
        <v>0</v>
      </c>
      <c r="L637" s="13">
        <v>46000000</v>
      </c>
    </row>
    <row r="638" spans="1:12" ht="15" hidden="1">
      <c r="A638" s="239" t="s">
        <v>1398</v>
      </c>
      <c r="B638" s="240" t="s">
        <v>1399</v>
      </c>
      <c r="C638" s="13">
        <v>0</v>
      </c>
      <c r="D638" s="13">
        <v>0</v>
      </c>
      <c r="E638" s="13">
        <v>1519496484</v>
      </c>
      <c r="F638" s="13">
        <v>0</v>
      </c>
      <c r="G638" s="13">
        <v>1519496484</v>
      </c>
      <c r="H638" s="13">
        <v>0</v>
      </c>
      <c r="I638" s="13">
        <v>0</v>
      </c>
      <c r="J638" s="13">
        <v>0</v>
      </c>
      <c r="K638" s="13">
        <v>0</v>
      </c>
      <c r="L638" s="13">
        <v>1519496484</v>
      </c>
    </row>
    <row r="639" spans="1:12" ht="28.5" hidden="1">
      <c r="A639" s="239" t="s">
        <v>1400</v>
      </c>
      <c r="B639" s="240" t="s">
        <v>1401</v>
      </c>
      <c r="C639" s="13">
        <v>0</v>
      </c>
      <c r="D639" s="13">
        <v>0</v>
      </c>
      <c r="E639" s="13">
        <v>33465475</v>
      </c>
      <c r="F639" s="13">
        <v>0</v>
      </c>
      <c r="G639" s="13">
        <v>33465475</v>
      </c>
      <c r="H639" s="13">
        <v>0</v>
      </c>
      <c r="I639" s="13">
        <v>0</v>
      </c>
      <c r="J639" s="13">
        <v>0</v>
      </c>
      <c r="K639" s="13">
        <v>0</v>
      </c>
      <c r="L639" s="13">
        <v>33465475</v>
      </c>
    </row>
    <row r="640" spans="1:12" ht="15" hidden="1">
      <c r="A640" s="239" t="s">
        <v>1402</v>
      </c>
      <c r="B640" s="240" t="s">
        <v>1403</v>
      </c>
      <c r="C640" s="13">
        <v>0</v>
      </c>
      <c r="D640" s="13">
        <v>0</v>
      </c>
      <c r="E640" s="13">
        <v>2270129908</v>
      </c>
      <c r="F640" s="13">
        <v>0</v>
      </c>
      <c r="G640" s="13">
        <v>2270129908</v>
      </c>
      <c r="H640" s="13">
        <v>0</v>
      </c>
      <c r="I640" s="13">
        <v>0</v>
      </c>
      <c r="J640" s="13">
        <v>0</v>
      </c>
      <c r="K640" s="13">
        <v>0</v>
      </c>
      <c r="L640" s="13">
        <v>2270129908</v>
      </c>
    </row>
    <row r="641" spans="1:12" ht="15" hidden="1">
      <c r="A641" s="243" t="s">
        <v>1404</v>
      </c>
      <c r="B641" s="244" t="s">
        <v>1405</v>
      </c>
      <c r="C641" s="16">
        <v>1179119573</v>
      </c>
      <c r="D641" s="16">
        <v>1691400000</v>
      </c>
      <c r="E641" s="16">
        <v>0</v>
      </c>
      <c r="F641" s="16">
        <v>0</v>
      </c>
      <c r="G641" s="16">
        <v>2870519573</v>
      </c>
      <c r="H641" s="16">
        <v>0</v>
      </c>
      <c r="I641" s="16">
        <v>0</v>
      </c>
      <c r="J641" s="16">
        <v>0</v>
      </c>
      <c r="K641" s="13">
        <v>0</v>
      </c>
      <c r="L641" s="13">
        <v>2870519573</v>
      </c>
    </row>
    <row r="642" spans="1:12" ht="28.5" hidden="1">
      <c r="A642" s="239" t="s">
        <v>1406</v>
      </c>
      <c r="B642" s="240" t="s">
        <v>1407</v>
      </c>
      <c r="C642" s="13">
        <v>1179119573</v>
      </c>
      <c r="D642" s="13">
        <v>0</v>
      </c>
      <c r="E642" s="13">
        <v>0</v>
      </c>
      <c r="F642" s="13">
        <v>0</v>
      </c>
      <c r="G642" s="13">
        <v>1179119573</v>
      </c>
      <c r="H642" s="13">
        <v>0</v>
      </c>
      <c r="I642" s="13">
        <v>0</v>
      </c>
      <c r="J642" s="13">
        <v>0</v>
      </c>
      <c r="K642" s="13">
        <v>0</v>
      </c>
      <c r="L642" s="13">
        <v>1179119573</v>
      </c>
    </row>
    <row r="643" spans="1:12" ht="28.5" hidden="1">
      <c r="A643" s="239" t="s">
        <v>1408</v>
      </c>
      <c r="B643" s="240" t="s">
        <v>1409</v>
      </c>
      <c r="C643" s="13">
        <v>0</v>
      </c>
      <c r="D643" s="13">
        <v>1691400000</v>
      </c>
      <c r="E643" s="13">
        <v>0</v>
      </c>
      <c r="F643" s="13">
        <v>0</v>
      </c>
      <c r="G643" s="13">
        <v>1691400000</v>
      </c>
      <c r="H643" s="13">
        <v>0</v>
      </c>
      <c r="I643" s="13">
        <v>0</v>
      </c>
      <c r="J643" s="13">
        <v>0</v>
      </c>
      <c r="K643" s="13">
        <v>0</v>
      </c>
      <c r="L643" s="13">
        <v>1691400000</v>
      </c>
    </row>
    <row r="644" spans="1:12" ht="28.5" hidden="1">
      <c r="A644" s="243" t="s">
        <v>1410</v>
      </c>
      <c r="B644" s="244" t="s">
        <v>1411</v>
      </c>
      <c r="C644" s="16">
        <v>330000000</v>
      </c>
      <c r="D644" s="16">
        <v>2100000000</v>
      </c>
      <c r="E644" s="16">
        <v>2200000000</v>
      </c>
      <c r="F644" s="16">
        <v>2100000000</v>
      </c>
      <c r="G644" s="16">
        <v>2530000000</v>
      </c>
      <c r="H644" s="16">
        <v>330000000</v>
      </c>
      <c r="I644" s="16">
        <v>0</v>
      </c>
      <c r="J644" s="16">
        <v>0</v>
      </c>
      <c r="K644" s="13">
        <v>0</v>
      </c>
      <c r="L644" s="13">
        <v>2200000000</v>
      </c>
    </row>
    <row r="645" spans="1:12" ht="15" hidden="1">
      <c r="A645" s="239" t="s">
        <v>1412</v>
      </c>
      <c r="B645" s="240" t="s">
        <v>1413</v>
      </c>
      <c r="C645" s="13">
        <v>159500000</v>
      </c>
      <c r="D645" s="13">
        <v>0</v>
      </c>
      <c r="E645" s="13">
        <v>0</v>
      </c>
      <c r="F645" s="13">
        <v>0</v>
      </c>
      <c r="G645" s="13">
        <v>159500000</v>
      </c>
      <c r="H645" s="13">
        <v>159500000</v>
      </c>
      <c r="I645" s="13">
        <v>0</v>
      </c>
      <c r="J645" s="13">
        <v>0</v>
      </c>
      <c r="K645" s="13">
        <v>0</v>
      </c>
      <c r="L645" s="13">
        <v>0</v>
      </c>
    </row>
    <row r="646" spans="1:12" ht="28.5" hidden="1">
      <c r="A646" s="239" t="s">
        <v>1414</v>
      </c>
      <c r="B646" s="240" t="s">
        <v>1415</v>
      </c>
      <c r="C646" s="13">
        <v>170500000</v>
      </c>
      <c r="D646" s="13">
        <v>0</v>
      </c>
      <c r="E646" s="13">
        <v>0</v>
      </c>
      <c r="F646" s="13">
        <v>0</v>
      </c>
      <c r="G646" s="13">
        <v>170500000</v>
      </c>
      <c r="H646" s="13">
        <v>170500000</v>
      </c>
      <c r="I646" s="13">
        <v>0</v>
      </c>
      <c r="J646" s="13">
        <v>0</v>
      </c>
      <c r="K646" s="13">
        <v>0</v>
      </c>
      <c r="L646" s="13">
        <v>0</v>
      </c>
    </row>
    <row r="647" spans="1:12" ht="28.5" hidden="1">
      <c r="A647" s="239" t="s">
        <v>1416</v>
      </c>
      <c r="B647" s="240" t="s">
        <v>1417</v>
      </c>
      <c r="C647" s="13">
        <v>0</v>
      </c>
      <c r="D647" s="13">
        <v>2100000000</v>
      </c>
      <c r="E647" s="13">
        <v>0</v>
      </c>
      <c r="F647" s="13">
        <v>2100000000</v>
      </c>
      <c r="G647" s="13">
        <v>0</v>
      </c>
      <c r="H647" s="13">
        <v>0</v>
      </c>
      <c r="I647" s="13">
        <v>0</v>
      </c>
      <c r="J647" s="13">
        <v>0</v>
      </c>
      <c r="K647" s="13">
        <v>0</v>
      </c>
      <c r="L647" s="13">
        <v>0</v>
      </c>
    </row>
    <row r="648" spans="1:12" ht="28.5" hidden="1">
      <c r="A648" s="239" t="s">
        <v>1418</v>
      </c>
      <c r="B648" s="240" t="s">
        <v>1419</v>
      </c>
      <c r="C648" s="13">
        <v>0</v>
      </c>
      <c r="D648" s="13">
        <v>0</v>
      </c>
      <c r="E648" s="13">
        <v>100000000</v>
      </c>
      <c r="F648" s="13">
        <v>0</v>
      </c>
      <c r="G648" s="13">
        <v>100000000</v>
      </c>
      <c r="H648" s="13">
        <v>0</v>
      </c>
      <c r="I648" s="13">
        <v>0</v>
      </c>
      <c r="J648" s="13">
        <v>0</v>
      </c>
      <c r="K648" s="13">
        <v>0</v>
      </c>
      <c r="L648" s="13">
        <v>100000000</v>
      </c>
    </row>
    <row r="649" spans="1:12" ht="15" hidden="1">
      <c r="A649" s="239" t="s">
        <v>1420</v>
      </c>
      <c r="B649" s="240" t="s">
        <v>1421</v>
      </c>
      <c r="C649" s="13">
        <v>0</v>
      </c>
      <c r="D649" s="13">
        <v>0</v>
      </c>
      <c r="E649" s="13">
        <v>2100000000</v>
      </c>
      <c r="F649" s="13">
        <v>0</v>
      </c>
      <c r="G649" s="13">
        <v>2100000000</v>
      </c>
      <c r="H649" s="13">
        <v>0</v>
      </c>
      <c r="I649" s="13">
        <v>0</v>
      </c>
      <c r="J649" s="13">
        <v>0</v>
      </c>
      <c r="K649" s="13">
        <v>0</v>
      </c>
      <c r="L649" s="13">
        <v>2100000000</v>
      </c>
    </row>
    <row r="650" spans="1:12" ht="28.5" hidden="1">
      <c r="A650" s="243" t="s">
        <v>1422</v>
      </c>
      <c r="B650" s="244" t="s">
        <v>1423</v>
      </c>
      <c r="C650" s="16">
        <v>110350100</v>
      </c>
      <c r="D650" s="16">
        <v>0</v>
      </c>
      <c r="E650" s="16">
        <v>0</v>
      </c>
      <c r="F650" s="16">
        <v>0</v>
      </c>
      <c r="G650" s="16">
        <v>110350100</v>
      </c>
      <c r="H650" s="16">
        <v>0</v>
      </c>
      <c r="I650" s="16">
        <v>0</v>
      </c>
      <c r="J650" s="16">
        <v>0</v>
      </c>
      <c r="K650" s="13">
        <v>0</v>
      </c>
      <c r="L650" s="13">
        <v>110350100</v>
      </c>
    </row>
    <row r="651" spans="1:12" ht="57" hidden="1">
      <c r="A651" s="239" t="s">
        <v>1424</v>
      </c>
      <c r="B651" s="240" t="s">
        <v>1425</v>
      </c>
      <c r="C651" s="13">
        <v>110350100</v>
      </c>
      <c r="D651" s="13">
        <v>0</v>
      </c>
      <c r="E651" s="13">
        <v>0</v>
      </c>
      <c r="F651" s="13">
        <v>0</v>
      </c>
      <c r="G651" s="13">
        <v>110350100</v>
      </c>
      <c r="H651" s="13">
        <v>0</v>
      </c>
      <c r="I651" s="13">
        <v>0</v>
      </c>
      <c r="J651" s="13">
        <v>0</v>
      </c>
      <c r="K651" s="13">
        <v>0</v>
      </c>
      <c r="L651" s="13">
        <v>110350100</v>
      </c>
    </row>
    <row r="652" spans="1:12" ht="15" hidden="1">
      <c r="A652" s="243" t="s">
        <v>1426</v>
      </c>
      <c r="B652" s="244" t="s">
        <v>1427</v>
      </c>
      <c r="C652" s="16">
        <v>1399198102</v>
      </c>
      <c r="D652" s="16">
        <v>0</v>
      </c>
      <c r="E652" s="16">
        <v>0</v>
      </c>
      <c r="F652" s="16">
        <v>0</v>
      </c>
      <c r="G652" s="16">
        <v>1399198102</v>
      </c>
      <c r="H652" s="16">
        <v>1399198102</v>
      </c>
      <c r="I652" s="16">
        <v>1388347459</v>
      </c>
      <c r="J652" s="16">
        <v>504370977</v>
      </c>
      <c r="K652" s="13">
        <v>504370977</v>
      </c>
      <c r="L652" s="13">
        <v>0</v>
      </c>
    </row>
    <row r="653" spans="1:12" ht="15" hidden="1">
      <c r="A653" s="239" t="s">
        <v>1428</v>
      </c>
      <c r="B653" s="240" t="s">
        <v>1429</v>
      </c>
      <c r="C653" s="13">
        <v>1379928643</v>
      </c>
      <c r="D653" s="13">
        <v>0</v>
      </c>
      <c r="E653" s="13">
        <v>0</v>
      </c>
      <c r="F653" s="13">
        <v>0</v>
      </c>
      <c r="G653" s="13">
        <v>1379928643</v>
      </c>
      <c r="H653" s="13">
        <v>1379928643</v>
      </c>
      <c r="I653" s="13">
        <v>1379928643</v>
      </c>
      <c r="J653" s="13">
        <v>502233741</v>
      </c>
      <c r="K653" s="13">
        <v>502233741</v>
      </c>
      <c r="L653" s="13">
        <v>0</v>
      </c>
    </row>
    <row r="654" spans="1:12" ht="15" hidden="1">
      <c r="A654" s="239" t="s">
        <v>1430</v>
      </c>
      <c r="B654" s="240" t="s">
        <v>1431</v>
      </c>
      <c r="C654" s="13">
        <v>10850643</v>
      </c>
      <c r="D654" s="13">
        <v>0</v>
      </c>
      <c r="E654" s="13">
        <v>0</v>
      </c>
      <c r="F654" s="13">
        <v>0</v>
      </c>
      <c r="G654" s="13">
        <v>10850643</v>
      </c>
      <c r="H654" s="13">
        <v>10850643</v>
      </c>
      <c r="I654" s="13">
        <v>0</v>
      </c>
      <c r="J654" s="13">
        <v>0</v>
      </c>
      <c r="K654" s="13">
        <v>0</v>
      </c>
      <c r="L654" s="13">
        <v>0</v>
      </c>
    </row>
    <row r="655" spans="1:12" ht="15" hidden="1">
      <c r="A655" s="239" t="s">
        <v>1432</v>
      </c>
      <c r="B655" s="240" t="s">
        <v>1433</v>
      </c>
      <c r="C655" s="13">
        <v>8418816</v>
      </c>
      <c r="D655" s="13">
        <v>0</v>
      </c>
      <c r="E655" s="13">
        <v>0</v>
      </c>
      <c r="F655" s="13">
        <v>0</v>
      </c>
      <c r="G655" s="13">
        <v>8418816</v>
      </c>
      <c r="H655" s="13">
        <v>8418816</v>
      </c>
      <c r="I655" s="13">
        <v>8418816</v>
      </c>
      <c r="J655" s="13">
        <v>2137236</v>
      </c>
      <c r="K655" s="13">
        <v>2137236</v>
      </c>
      <c r="L655" s="13">
        <v>0</v>
      </c>
    </row>
    <row r="656" spans="1:12" ht="15" hidden="1">
      <c r="A656" s="241" t="s">
        <v>1434</v>
      </c>
      <c r="B656" s="242" t="s">
        <v>1435</v>
      </c>
      <c r="C656" s="15">
        <v>200000</v>
      </c>
      <c r="D656" s="15">
        <v>0</v>
      </c>
      <c r="E656" s="15">
        <v>0</v>
      </c>
      <c r="F656" s="15">
        <v>0</v>
      </c>
      <c r="G656" s="15">
        <v>200000</v>
      </c>
      <c r="H656" s="15">
        <v>0</v>
      </c>
      <c r="I656" s="15">
        <v>0</v>
      </c>
      <c r="J656" s="15">
        <v>0</v>
      </c>
      <c r="K656" s="13">
        <v>0</v>
      </c>
      <c r="L656" s="13">
        <v>200000</v>
      </c>
    </row>
    <row r="657" spans="1:12" ht="15" hidden="1">
      <c r="A657" s="243" t="s">
        <v>1436</v>
      </c>
      <c r="B657" s="244" t="s">
        <v>1437</v>
      </c>
      <c r="C657" s="16">
        <v>200000</v>
      </c>
      <c r="D657" s="16">
        <v>0</v>
      </c>
      <c r="E657" s="16">
        <v>0</v>
      </c>
      <c r="F657" s="16">
        <v>0</v>
      </c>
      <c r="G657" s="16">
        <v>200000</v>
      </c>
      <c r="H657" s="16">
        <v>0</v>
      </c>
      <c r="I657" s="16">
        <v>0</v>
      </c>
      <c r="J657" s="16">
        <v>0</v>
      </c>
      <c r="K657" s="13">
        <v>0</v>
      </c>
      <c r="L657" s="13">
        <v>200000</v>
      </c>
    </row>
    <row r="658" spans="1:12" ht="15" hidden="1">
      <c r="A658" s="245" t="s">
        <v>1438</v>
      </c>
      <c r="B658" s="246" t="s">
        <v>1439</v>
      </c>
      <c r="C658" s="17">
        <v>200000</v>
      </c>
      <c r="D658" s="17">
        <v>0</v>
      </c>
      <c r="E658" s="17">
        <v>0</v>
      </c>
      <c r="F658" s="17">
        <v>0</v>
      </c>
      <c r="G658" s="17">
        <v>200000</v>
      </c>
      <c r="H658" s="17">
        <v>0</v>
      </c>
      <c r="I658" s="17">
        <v>0</v>
      </c>
      <c r="J658" s="17">
        <v>0</v>
      </c>
      <c r="K658" s="13">
        <v>0</v>
      </c>
      <c r="L658" s="13">
        <v>200000</v>
      </c>
    </row>
    <row r="659" spans="1:12" ht="57" hidden="1">
      <c r="A659" s="241" t="s">
        <v>1440</v>
      </c>
      <c r="B659" s="242" t="s">
        <v>1441</v>
      </c>
      <c r="C659" s="15">
        <v>4147086000</v>
      </c>
      <c r="D659" s="15">
        <v>3423659723</v>
      </c>
      <c r="E659" s="15">
        <v>0</v>
      </c>
      <c r="F659" s="15">
        <v>0</v>
      </c>
      <c r="G659" s="15">
        <v>7570745723</v>
      </c>
      <c r="H659" s="15">
        <v>2913462676</v>
      </c>
      <c r="I659" s="15">
        <v>2913462676</v>
      </c>
      <c r="J659" s="15">
        <v>1321758228</v>
      </c>
      <c r="K659" s="13">
        <v>1321758228</v>
      </c>
      <c r="L659" s="13">
        <v>4657283047</v>
      </c>
    </row>
    <row r="660" spans="1:12" ht="28.5" hidden="1">
      <c r="A660" s="243" t="s">
        <v>1442</v>
      </c>
      <c r="B660" s="244" t="s">
        <v>1443</v>
      </c>
      <c r="C660" s="16">
        <v>4147086000</v>
      </c>
      <c r="D660" s="16">
        <v>3423659723</v>
      </c>
      <c r="E660" s="16">
        <v>0</v>
      </c>
      <c r="F660" s="16">
        <v>0</v>
      </c>
      <c r="G660" s="16">
        <v>7570745723</v>
      </c>
      <c r="H660" s="16">
        <v>2913462676</v>
      </c>
      <c r="I660" s="16">
        <v>2913462676</v>
      </c>
      <c r="J660" s="16">
        <v>1321758228</v>
      </c>
      <c r="K660" s="13">
        <v>1321758228</v>
      </c>
      <c r="L660" s="13">
        <v>4657283047</v>
      </c>
    </row>
    <row r="661" spans="1:12" ht="28.5" hidden="1">
      <c r="A661" s="243" t="s">
        <v>1444</v>
      </c>
      <c r="B661" s="244" t="s">
        <v>1445</v>
      </c>
      <c r="C661" s="16">
        <v>0</v>
      </c>
      <c r="D661" s="16">
        <v>3422999641</v>
      </c>
      <c r="E661" s="16">
        <v>0</v>
      </c>
      <c r="F661" s="16">
        <v>0</v>
      </c>
      <c r="G661" s="16">
        <v>3422999641</v>
      </c>
      <c r="H661" s="16">
        <v>0</v>
      </c>
      <c r="I661" s="16">
        <v>0</v>
      </c>
      <c r="J661" s="16">
        <v>0</v>
      </c>
      <c r="K661" s="13">
        <v>0</v>
      </c>
      <c r="L661" s="13">
        <v>3422999641</v>
      </c>
    </row>
    <row r="662" spans="1:12" ht="28.5" hidden="1">
      <c r="A662" s="245" t="s">
        <v>1446</v>
      </c>
      <c r="B662" s="246" t="s">
        <v>1447</v>
      </c>
      <c r="C662" s="17">
        <v>0</v>
      </c>
      <c r="D662" s="17">
        <v>3422999641</v>
      </c>
      <c r="E662" s="17">
        <v>0</v>
      </c>
      <c r="F662" s="17">
        <v>0</v>
      </c>
      <c r="G662" s="17">
        <v>3422999641</v>
      </c>
      <c r="H662" s="17">
        <v>0</v>
      </c>
      <c r="I662" s="17">
        <v>0</v>
      </c>
      <c r="J662" s="17">
        <v>0</v>
      </c>
      <c r="K662" s="13">
        <v>0</v>
      </c>
      <c r="L662" s="13">
        <v>3422999641</v>
      </c>
    </row>
    <row r="663" spans="1:12" ht="28.5" hidden="1">
      <c r="A663" s="243" t="s">
        <v>1448</v>
      </c>
      <c r="B663" s="244" t="s">
        <v>1449</v>
      </c>
      <c r="C663" s="16">
        <v>4147086000</v>
      </c>
      <c r="D663" s="16">
        <v>660082</v>
      </c>
      <c r="E663" s="16">
        <v>0</v>
      </c>
      <c r="F663" s="16">
        <v>0</v>
      </c>
      <c r="G663" s="16">
        <v>4147746082</v>
      </c>
      <c r="H663" s="16">
        <v>2913462676</v>
      </c>
      <c r="I663" s="16">
        <v>2913462676</v>
      </c>
      <c r="J663" s="16">
        <v>1321758228</v>
      </c>
      <c r="K663" s="13">
        <v>1321758228</v>
      </c>
      <c r="L663" s="13">
        <v>1234283406</v>
      </c>
    </row>
    <row r="664" spans="1:12" ht="28.5" hidden="1">
      <c r="A664" s="245" t="s">
        <v>1450</v>
      </c>
      <c r="B664" s="246" t="s">
        <v>1451</v>
      </c>
      <c r="C664" s="17">
        <v>4147086000</v>
      </c>
      <c r="D664" s="17">
        <v>0</v>
      </c>
      <c r="E664" s="17">
        <v>0</v>
      </c>
      <c r="F664" s="17">
        <v>0</v>
      </c>
      <c r="G664" s="17">
        <v>4147086000</v>
      </c>
      <c r="H664" s="17">
        <v>2913462676</v>
      </c>
      <c r="I664" s="17">
        <v>2913462676</v>
      </c>
      <c r="J664" s="17">
        <v>1321758228</v>
      </c>
      <c r="K664" s="13">
        <v>1321758228</v>
      </c>
      <c r="L664" s="13">
        <v>1233623324</v>
      </c>
    </row>
    <row r="665" spans="1:12" ht="28.5" hidden="1">
      <c r="A665" s="245" t="s">
        <v>1452</v>
      </c>
      <c r="B665" s="246" t="s">
        <v>1453</v>
      </c>
      <c r="C665" s="17">
        <v>0</v>
      </c>
      <c r="D665" s="17">
        <v>660082</v>
      </c>
      <c r="E665" s="17">
        <v>0</v>
      </c>
      <c r="F665" s="17">
        <v>0</v>
      </c>
      <c r="G665" s="17">
        <v>660082</v>
      </c>
      <c r="H665" s="17">
        <v>0</v>
      </c>
      <c r="I665" s="17">
        <v>0</v>
      </c>
      <c r="J665" s="17">
        <v>0</v>
      </c>
      <c r="K665" s="13">
        <v>0</v>
      </c>
      <c r="L665" s="13">
        <v>660082</v>
      </c>
    </row>
    <row r="666" spans="1:12" ht="15" hidden="1">
      <c r="A666" s="241" t="s">
        <v>1454</v>
      </c>
      <c r="B666" s="242" t="s">
        <v>1455</v>
      </c>
      <c r="C666" s="15">
        <v>750287662</v>
      </c>
      <c r="D666" s="15">
        <v>101000000</v>
      </c>
      <c r="E666" s="15">
        <v>0</v>
      </c>
      <c r="F666" s="15">
        <v>0</v>
      </c>
      <c r="G666" s="15">
        <v>851287662</v>
      </c>
      <c r="H666" s="15">
        <v>844400162</v>
      </c>
      <c r="I666" s="15">
        <v>697590000</v>
      </c>
      <c r="J666" s="15">
        <v>199410000</v>
      </c>
      <c r="K666" s="13">
        <v>199410000</v>
      </c>
      <c r="L666" s="13">
        <v>6887500</v>
      </c>
    </row>
    <row r="667" spans="1:12" ht="15" hidden="1">
      <c r="A667" s="243" t="s">
        <v>1456</v>
      </c>
      <c r="B667" s="244" t="s">
        <v>1457</v>
      </c>
      <c r="C667" s="16">
        <v>750287662</v>
      </c>
      <c r="D667" s="16">
        <v>101000000</v>
      </c>
      <c r="E667" s="16">
        <v>0</v>
      </c>
      <c r="F667" s="16">
        <v>0</v>
      </c>
      <c r="G667" s="16">
        <v>851287662</v>
      </c>
      <c r="H667" s="16">
        <v>844400162</v>
      </c>
      <c r="I667" s="16">
        <v>697590000</v>
      </c>
      <c r="J667" s="16">
        <v>199410000</v>
      </c>
      <c r="K667" s="13">
        <v>199410000</v>
      </c>
      <c r="L667" s="13">
        <v>6887500</v>
      </c>
    </row>
    <row r="668" spans="1:12" ht="42.75" hidden="1">
      <c r="A668" s="243" t="s">
        <v>1458</v>
      </c>
      <c r="B668" s="244" t="s">
        <v>1459</v>
      </c>
      <c r="C668" s="16">
        <v>247000000</v>
      </c>
      <c r="D668" s="16">
        <v>0</v>
      </c>
      <c r="E668" s="16">
        <v>0</v>
      </c>
      <c r="F668" s="16">
        <v>0</v>
      </c>
      <c r="G668" s="16">
        <v>247000000</v>
      </c>
      <c r="H668" s="16">
        <v>247000000</v>
      </c>
      <c r="I668" s="16">
        <v>198710000</v>
      </c>
      <c r="J668" s="16">
        <v>33870000</v>
      </c>
      <c r="K668" s="13">
        <v>33870000</v>
      </c>
      <c r="L668" s="13">
        <v>0</v>
      </c>
    </row>
    <row r="669" spans="1:12" ht="28.5" hidden="1">
      <c r="A669" s="239" t="s">
        <v>1460</v>
      </c>
      <c r="B669" s="240" t="s">
        <v>1461</v>
      </c>
      <c r="C669" s="13">
        <v>100000000</v>
      </c>
      <c r="D669" s="13">
        <v>0</v>
      </c>
      <c r="E669" s="13">
        <v>0</v>
      </c>
      <c r="F669" s="13">
        <v>0</v>
      </c>
      <c r="G669" s="13">
        <v>100000000</v>
      </c>
      <c r="H669" s="13">
        <v>100000000</v>
      </c>
      <c r="I669" s="13">
        <v>100000000</v>
      </c>
      <c r="J669" s="13">
        <v>0</v>
      </c>
      <c r="K669" s="13">
        <v>0</v>
      </c>
      <c r="L669" s="13">
        <v>0</v>
      </c>
    </row>
    <row r="670" spans="1:12" ht="42.75" hidden="1">
      <c r="A670" s="239" t="s">
        <v>1462</v>
      </c>
      <c r="B670" s="240" t="s">
        <v>1463</v>
      </c>
      <c r="C670" s="13">
        <v>12000000</v>
      </c>
      <c r="D670" s="13">
        <v>0</v>
      </c>
      <c r="E670" s="13">
        <v>0</v>
      </c>
      <c r="F670" s="13">
        <v>0</v>
      </c>
      <c r="G670" s="13">
        <v>12000000</v>
      </c>
      <c r="H670" s="13">
        <v>12000000</v>
      </c>
      <c r="I670" s="13">
        <v>12000000</v>
      </c>
      <c r="J670" s="13">
        <v>4000000</v>
      </c>
      <c r="K670" s="13">
        <v>4000000</v>
      </c>
      <c r="L670" s="13">
        <v>0</v>
      </c>
    </row>
    <row r="671" spans="1:12" ht="28.5" hidden="1">
      <c r="A671" s="239" t="s">
        <v>1464</v>
      </c>
      <c r="B671" s="240" t="s">
        <v>1465</v>
      </c>
      <c r="C671" s="13">
        <v>115000000</v>
      </c>
      <c r="D671" s="13">
        <v>0</v>
      </c>
      <c r="E671" s="13">
        <v>0</v>
      </c>
      <c r="F671" s="13">
        <v>0</v>
      </c>
      <c r="G671" s="13">
        <v>115000000</v>
      </c>
      <c r="H671" s="13">
        <v>115000000</v>
      </c>
      <c r="I671" s="13">
        <v>86710000</v>
      </c>
      <c r="J671" s="13">
        <v>29870000</v>
      </c>
      <c r="K671" s="13">
        <v>29870000</v>
      </c>
      <c r="L671" s="13">
        <v>0</v>
      </c>
    </row>
    <row r="672" spans="1:12" ht="28.5" hidden="1">
      <c r="A672" s="239" t="s">
        <v>1466</v>
      </c>
      <c r="B672" s="240" t="s">
        <v>1467</v>
      </c>
      <c r="C672" s="13">
        <v>20000000</v>
      </c>
      <c r="D672" s="13">
        <v>0</v>
      </c>
      <c r="E672" s="13">
        <v>0</v>
      </c>
      <c r="F672" s="13">
        <v>0</v>
      </c>
      <c r="G672" s="13">
        <v>20000000</v>
      </c>
      <c r="H672" s="13">
        <v>20000000</v>
      </c>
      <c r="I672" s="13">
        <v>0</v>
      </c>
      <c r="J672" s="13">
        <v>0</v>
      </c>
      <c r="K672" s="13">
        <v>0</v>
      </c>
      <c r="L672" s="13">
        <v>0</v>
      </c>
    </row>
    <row r="673" spans="1:12" ht="28.5" hidden="1">
      <c r="A673" s="243" t="s">
        <v>1468</v>
      </c>
      <c r="B673" s="244" t="s">
        <v>1469</v>
      </c>
      <c r="C673" s="16">
        <v>182100162</v>
      </c>
      <c r="D673" s="16">
        <v>0</v>
      </c>
      <c r="E673" s="16">
        <v>0</v>
      </c>
      <c r="F673" s="16">
        <v>0</v>
      </c>
      <c r="G673" s="16">
        <v>182100162</v>
      </c>
      <c r="H673" s="16">
        <v>182100162</v>
      </c>
      <c r="I673" s="16">
        <v>83580000</v>
      </c>
      <c r="J673" s="16">
        <v>28420000</v>
      </c>
      <c r="K673" s="13">
        <v>28420000</v>
      </c>
      <c r="L673" s="13">
        <v>0</v>
      </c>
    </row>
    <row r="674" spans="1:12" ht="42.75" hidden="1">
      <c r="A674" s="239" t="s">
        <v>1470</v>
      </c>
      <c r="B674" s="240" t="s">
        <v>1471</v>
      </c>
      <c r="C674" s="13">
        <v>182100162</v>
      </c>
      <c r="D674" s="13">
        <v>0</v>
      </c>
      <c r="E674" s="13">
        <v>0</v>
      </c>
      <c r="F674" s="13">
        <v>0</v>
      </c>
      <c r="G674" s="13">
        <v>182100162</v>
      </c>
      <c r="H674" s="13">
        <v>182100162</v>
      </c>
      <c r="I674" s="13">
        <v>83580000</v>
      </c>
      <c r="J674" s="13">
        <v>28420000</v>
      </c>
      <c r="K674" s="13">
        <v>28420000</v>
      </c>
      <c r="L674" s="13">
        <v>0</v>
      </c>
    </row>
    <row r="675" spans="1:12" ht="57" hidden="1">
      <c r="A675" s="243" t="s">
        <v>1472</v>
      </c>
      <c r="B675" s="244" t="s">
        <v>1473</v>
      </c>
      <c r="C675" s="16">
        <v>321187500</v>
      </c>
      <c r="D675" s="16">
        <v>101000000</v>
      </c>
      <c r="E675" s="16">
        <v>0</v>
      </c>
      <c r="F675" s="16">
        <v>0</v>
      </c>
      <c r="G675" s="16">
        <v>422187500</v>
      </c>
      <c r="H675" s="16">
        <v>415300000</v>
      </c>
      <c r="I675" s="16">
        <v>415300000</v>
      </c>
      <c r="J675" s="16">
        <v>137120000</v>
      </c>
      <c r="K675" s="13">
        <v>137120000</v>
      </c>
      <c r="L675" s="13">
        <v>6887500</v>
      </c>
    </row>
    <row r="676" spans="1:12" ht="15" hidden="1">
      <c r="A676" s="239" t="s">
        <v>1474</v>
      </c>
      <c r="B676" s="240" t="s">
        <v>1475</v>
      </c>
      <c r="C676" s="13">
        <v>321187500</v>
      </c>
      <c r="D676" s="13">
        <v>0</v>
      </c>
      <c r="E676" s="13">
        <v>0</v>
      </c>
      <c r="F676" s="13">
        <v>0</v>
      </c>
      <c r="G676" s="13">
        <v>321187500</v>
      </c>
      <c r="H676" s="13">
        <v>318940000</v>
      </c>
      <c r="I676" s="13">
        <v>318940000</v>
      </c>
      <c r="J676" s="13">
        <v>113920000</v>
      </c>
      <c r="K676" s="13">
        <v>113920000</v>
      </c>
      <c r="L676" s="13">
        <v>2247500</v>
      </c>
    </row>
    <row r="677" spans="1:12" ht="28.5" hidden="1">
      <c r="A677" s="239" t="s">
        <v>1476</v>
      </c>
      <c r="B677" s="240" t="s">
        <v>1477</v>
      </c>
      <c r="C677" s="13">
        <v>0</v>
      </c>
      <c r="D677" s="13">
        <v>101000000</v>
      </c>
      <c r="E677" s="13">
        <v>0</v>
      </c>
      <c r="F677" s="13">
        <v>0</v>
      </c>
      <c r="G677" s="13">
        <v>101000000</v>
      </c>
      <c r="H677" s="13">
        <v>96360000</v>
      </c>
      <c r="I677" s="13">
        <v>96360000</v>
      </c>
      <c r="J677" s="13">
        <v>23200000</v>
      </c>
      <c r="K677" s="13">
        <v>23200000</v>
      </c>
      <c r="L677" s="13">
        <v>4640000</v>
      </c>
    </row>
    <row r="678" spans="1:12" ht="15" hidden="1">
      <c r="A678" s="241" t="s">
        <v>1478</v>
      </c>
      <c r="B678" s="242" t="s">
        <v>1479</v>
      </c>
      <c r="C678" s="15">
        <v>14080740178</v>
      </c>
      <c r="D678" s="15">
        <v>2487658958</v>
      </c>
      <c r="E678" s="15">
        <v>6396296638</v>
      </c>
      <c r="F678" s="15">
        <v>6149046110</v>
      </c>
      <c r="G678" s="15">
        <v>16815649664</v>
      </c>
      <c r="H678" s="15">
        <v>13567922339</v>
      </c>
      <c r="I678" s="15">
        <v>7446377272</v>
      </c>
      <c r="J678" s="15">
        <v>2824956242</v>
      </c>
      <c r="K678" s="13">
        <v>2824956242</v>
      </c>
      <c r="L678" s="13">
        <v>3247727325</v>
      </c>
    </row>
    <row r="679" spans="1:12" ht="28.5" hidden="1">
      <c r="A679" s="243" t="s">
        <v>1480</v>
      </c>
      <c r="B679" s="244" t="s">
        <v>1481</v>
      </c>
      <c r="C679" s="16">
        <v>11492630426</v>
      </c>
      <c r="D679" s="16">
        <v>1955394770</v>
      </c>
      <c r="E679" s="16">
        <v>5880296638</v>
      </c>
      <c r="F679" s="16">
        <v>5899046110</v>
      </c>
      <c r="G679" s="16">
        <v>13429275724</v>
      </c>
      <c r="H679" s="16">
        <v>10797756519</v>
      </c>
      <c r="I679" s="16">
        <v>5957711452</v>
      </c>
      <c r="J679" s="16">
        <v>2226439239</v>
      </c>
      <c r="K679" s="13">
        <v>2226439239</v>
      </c>
      <c r="L679" s="13">
        <v>2631519205</v>
      </c>
    </row>
    <row r="680" spans="1:12" ht="15" hidden="1">
      <c r="A680" s="243" t="s">
        <v>1482</v>
      </c>
      <c r="B680" s="244" t="s">
        <v>1483</v>
      </c>
      <c r="C680" s="16">
        <v>9209169224</v>
      </c>
      <c r="D680" s="16">
        <v>0</v>
      </c>
      <c r="E680" s="16">
        <v>3252362245</v>
      </c>
      <c r="F680" s="16">
        <v>5535482573</v>
      </c>
      <c r="G680" s="16">
        <v>6926048896</v>
      </c>
      <c r="H680" s="16">
        <v>6295968132</v>
      </c>
      <c r="I680" s="16">
        <v>4304124927</v>
      </c>
      <c r="J680" s="16">
        <v>1789600465</v>
      </c>
      <c r="K680" s="13">
        <v>1789600465</v>
      </c>
      <c r="L680" s="13">
        <v>630080764</v>
      </c>
    </row>
    <row r="681" spans="1:12" ht="15" hidden="1">
      <c r="A681" s="239" t="s">
        <v>1484</v>
      </c>
      <c r="B681" s="240" t="s">
        <v>1485</v>
      </c>
      <c r="C681" s="13">
        <v>3899508489</v>
      </c>
      <c r="D681" s="13">
        <v>0</v>
      </c>
      <c r="E681" s="13">
        <v>706018126</v>
      </c>
      <c r="F681" s="13">
        <v>2322550859</v>
      </c>
      <c r="G681" s="13">
        <v>2282975756</v>
      </c>
      <c r="H681" s="13">
        <v>2187164235</v>
      </c>
      <c r="I681" s="13">
        <v>729540000</v>
      </c>
      <c r="J681" s="13">
        <v>229957165</v>
      </c>
      <c r="K681" s="13">
        <v>229957165</v>
      </c>
      <c r="L681" s="13">
        <v>95811521</v>
      </c>
    </row>
    <row r="682" spans="1:12" ht="15" hidden="1">
      <c r="A682" s="239" t="s">
        <v>1486</v>
      </c>
      <c r="B682" s="240" t="s">
        <v>1487</v>
      </c>
      <c r="C682" s="13">
        <v>666587595</v>
      </c>
      <c r="D682" s="13">
        <v>0</v>
      </c>
      <c r="E682" s="13">
        <v>0</v>
      </c>
      <c r="F682" s="13">
        <v>666587595</v>
      </c>
      <c r="G682" s="13">
        <v>0</v>
      </c>
      <c r="H682" s="13">
        <v>0</v>
      </c>
      <c r="I682" s="13">
        <v>0</v>
      </c>
      <c r="J682" s="13">
        <v>0</v>
      </c>
      <c r="K682" s="13">
        <v>0</v>
      </c>
      <c r="L682" s="13">
        <v>0</v>
      </c>
    </row>
    <row r="683" spans="1:12" ht="28.5" hidden="1">
      <c r="A683" s="239" t="s">
        <v>1488</v>
      </c>
      <c r="B683" s="240" t="s">
        <v>1489</v>
      </c>
      <c r="C683" s="13">
        <v>2224448000</v>
      </c>
      <c r="D683" s="13">
        <v>0</v>
      </c>
      <c r="E683" s="13">
        <v>0</v>
      </c>
      <c r="F683" s="13">
        <v>0</v>
      </c>
      <c r="G683" s="13">
        <v>2224448000</v>
      </c>
      <c r="H683" s="13">
        <v>2224448000</v>
      </c>
      <c r="I683" s="13">
        <v>2224448000</v>
      </c>
      <c r="J683" s="13">
        <v>1559643300</v>
      </c>
      <c r="K683" s="13">
        <v>1559643300</v>
      </c>
      <c r="L683" s="13">
        <v>0</v>
      </c>
    </row>
    <row r="684" spans="1:12" ht="15" hidden="1">
      <c r="A684" s="239" t="s">
        <v>1490</v>
      </c>
      <c r="B684" s="240" t="s">
        <v>1491</v>
      </c>
      <c r="C684" s="13">
        <v>1350187200</v>
      </c>
      <c r="D684" s="13">
        <v>0</v>
      </c>
      <c r="E684" s="13">
        <v>0</v>
      </c>
      <c r="F684" s="13">
        <v>0</v>
      </c>
      <c r="G684" s="13">
        <v>1350187200</v>
      </c>
      <c r="H684" s="13">
        <v>1350136927</v>
      </c>
      <c r="I684" s="13">
        <v>1350136927</v>
      </c>
      <c r="J684" s="13">
        <v>0</v>
      </c>
      <c r="K684" s="13">
        <v>0</v>
      </c>
      <c r="L684" s="13">
        <v>50273</v>
      </c>
    </row>
    <row r="685" spans="1:12" ht="15" hidden="1">
      <c r="A685" s="239" t="s">
        <v>1492</v>
      </c>
      <c r="B685" s="240" t="s">
        <v>1493</v>
      </c>
      <c r="C685" s="13">
        <v>1068437940</v>
      </c>
      <c r="D685" s="13">
        <v>0</v>
      </c>
      <c r="E685" s="13">
        <v>0</v>
      </c>
      <c r="F685" s="13">
        <v>0</v>
      </c>
      <c r="G685" s="13">
        <v>1068437940</v>
      </c>
      <c r="H685" s="13">
        <v>534218970</v>
      </c>
      <c r="I685" s="13">
        <v>0</v>
      </c>
      <c r="J685" s="13">
        <v>0</v>
      </c>
      <c r="K685" s="13">
        <v>0</v>
      </c>
      <c r="L685" s="13">
        <v>534218970</v>
      </c>
    </row>
    <row r="686" spans="1:12" ht="15" hidden="1">
      <c r="A686" s="239" t="s">
        <v>1494</v>
      </c>
      <c r="B686" s="240" t="s">
        <v>1495</v>
      </c>
      <c r="C686" s="13">
        <v>0</v>
      </c>
      <c r="D686" s="13">
        <v>0</v>
      </c>
      <c r="E686" s="13">
        <v>2546344119</v>
      </c>
      <c r="F686" s="13">
        <v>2546344119</v>
      </c>
      <c r="G686" s="13">
        <v>0</v>
      </c>
      <c r="H686" s="13">
        <v>0</v>
      </c>
      <c r="I686" s="13">
        <v>0</v>
      </c>
      <c r="J686" s="13">
        <v>0</v>
      </c>
      <c r="K686" s="13">
        <v>0</v>
      </c>
      <c r="L686" s="13">
        <v>0</v>
      </c>
    </row>
    <row r="687" spans="1:12" ht="15" hidden="1">
      <c r="A687" s="243" t="s">
        <v>1496</v>
      </c>
      <c r="B687" s="244" t="s">
        <v>1497</v>
      </c>
      <c r="C687" s="16">
        <v>373439691</v>
      </c>
      <c r="D687" s="16">
        <v>814573853</v>
      </c>
      <c r="E687" s="16">
        <v>1511760000</v>
      </c>
      <c r="F687" s="16">
        <v>0</v>
      </c>
      <c r="G687" s="16">
        <v>2699773544</v>
      </c>
      <c r="H687" s="16">
        <v>1143743544</v>
      </c>
      <c r="I687" s="16">
        <v>302158500</v>
      </c>
      <c r="J687" s="16">
        <v>39598500</v>
      </c>
      <c r="K687" s="13">
        <v>39598500</v>
      </c>
      <c r="L687" s="13">
        <v>1556030000</v>
      </c>
    </row>
    <row r="688" spans="1:12" ht="28.5" hidden="1">
      <c r="A688" s="239" t="s">
        <v>1498</v>
      </c>
      <c r="B688" s="240" t="s">
        <v>1499</v>
      </c>
      <c r="C688" s="13">
        <v>123439691</v>
      </c>
      <c r="D688" s="13">
        <v>0</v>
      </c>
      <c r="E688" s="13">
        <v>0</v>
      </c>
      <c r="F688" s="13">
        <v>0</v>
      </c>
      <c r="G688" s="13">
        <v>123439691</v>
      </c>
      <c r="H688" s="13">
        <v>123439691</v>
      </c>
      <c r="I688" s="13">
        <v>96428500</v>
      </c>
      <c r="J688" s="13">
        <v>33148500</v>
      </c>
      <c r="K688" s="13">
        <v>33148500</v>
      </c>
      <c r="L688" s="13">
        <v>0</v>
      </c>
    </row>
    <row r="689" spans="1:12" ht="15" hidden="1">
      <c r="A689" s="239" t="s">
        <v>1500</v>
      </c>
      <c r="B689" s="240" t="s">
        <v>1501</v>
      </c>
      <c r="C689" s="13">
        <v>250000000</v>
      </c>
      <c r="D689" s="13">
        <v>0</v>
      </c>
      <c r="E689" s="13">
        <v>0</v>
      </c>
      <c r="F689" s="13">
        <v>0</v>
      </c>
      <c r="G689" s="13">
        <v>250000000</v>
      </c>
      <c r="H689" s="13">
        <v>205730000</v>
      </c>
      <c r="I689" s="13">
        <v>205730000</v>
      </c>
      <c r="J689" s="13">
        <v>6450000</v>
      </c>
      <c r="K689" s="13">
        <v>6450000</v>
      </c>
      <c r="L689" s="13">
        <v>44270000</v>
      </c>
    </row>
    <row r="690" spans="1:12" ht="28.5" hidden="1">
      <c r="A690" s="239" t="s">
        <v>1502</v>
      </c>
      <c r="B690" s="240" t="s">
        <v>1503</v>
      </c>
      <c r="C690" s="13">
        <v>0</v>
      </c>
      <c r="D690" s="13">
        <v>814573853</v>
      </c>
      <c r="E690" s="13">
        <v>362621546</v>
      </c>
      <c r="F690" s="13">
        <v>0</v>
      </c>
      <c r="G690" s="13">
        <v>1177195399</v>
      </c>
      <c r="H690" s="13">
        <v>814573853</v>
      </c>
      <c r="I690" s="13">
        <v>0</v>
      </c>
      <c r="J690" s="13">
        <v>0</v>
      </c>
      <c r="K690" s="13">
        <v>0</v>
      </c>
      <c r="L690" s="13">
        <v>362621546</v>
      </c>
    </row>
    <row r="691" spans="1:12" ht="28.5" hidden="1">
      <c r="A691" s="239" t="s">
        <v>1504</v>
      </c>
      <c r="B691" s="240" t="s">
        <v>1505</v>
      </c>
      <c r="C691" s="13">
        <v>0</v>
      </c>
      <c r="D691" s="13">
        <v>0</v>
      </c>
      <c r="E691" s="13">
        <v>761760000</v>
      </c>
      <c r="F691" s="13">
        <v>0</v>
      </c>
      <c r="G691" s="13">
        <v>761760000</v>
      </c>
      <c r="H691" s="13">
        <v>0</v>
      </c>
      <c r="I691" s="13">
        <v>0</v>
      </c>
      <c r="J691" s="13">
        <v>0</v>
      </c>
      <c r="K691" s="13">
        <v>0</v>
      </c>
      <c r="L691" s="13">
        <v>761760000</v>
      </c>
    </row>
    <row r="692" spans="1:12" ht="15" hidden="1">
      <c r="A692" s="239" t="s">
        <v>1506</v>
      </c>
      <c r="B692" s="240" t="s">
        <v>1507</v>
      </c>
      <c r="C692" s="13">
        <v>0</v>
      </c>
      <c r="D692" s="13">
        <v>0</v>
      </c>
      <c r="E692" s="13">
        <v>387378454</v>
      </c>
      <c r="F692" s="13">
        <v>0</v>
      </c>
      <c r="G692" s="13">
        <v>387378454</v>
      </c>
      <c r="H692" s="13">
        <v>0</v>
      </c>
      <c r="I692" s="13">
        <v>0</v>
      </c>
      <c r="J692" s="13">
        <v>0</v>
      </c>
      <c r="K692" s="13">
        <v>0</v>
      </c>
      <c r="L692" s="13">
        <v>387378454</v>
      </c>
    </row>
    <row r="693" spans="1:12" ht="15" hidden="1">
      <c r="A693" s="243" t="s">
        <v>1508</v>
      </c>
      <c r="B693" s="244" t="s">
        <v>1509</v>
      </c>
      <c r="C693" s="16">
        <v>1200000000</v>
      </c>
      <c r="D693" s="16">
        <v>1140820917</v>
      </c>
      <c r="E693" s="16">
        <v>706646383</v>
      </c>
      <c r="F693" s="16">
        <v>0</v>
      </c>
      <c r="G693" s="16">
        <v>3047467300</v>
      </c>
      <c r="H693" s="16">
        <v>2927927300</v>
      </c>
      <c r="I693" s="16">
        <v>1065511225</v>
      </c>
      <c r="J693" s="16">
        <v>231195554</v>
      </c>
      <c r="K693" s="13">
        <v>231195554</v>
      </c>
      <c r="L693" s="13">
        <v>119540000</v>
      </c>
    </row>
    <row r="694" spans="1:12" ht="15" hidden="1">
      <c r="A694" s="239" t="s">
        <v>1510</v>
      </c>
      <c r="B694" s="240" t="s">
        <v>1511</v>
      </c>
      <c r="C694" s="13">
        <v>950000000</v>
      </c>
      <c r="D694" s="13">
        <v>0</v>
      </c>
      <c r="E694" s="13">
        <v>109100000</v>
      </c>
      <c r="F694" s="13">
        <v>0</v>
      </c>
      <c r="G694" s="13">
        <v>1059100000</v>
      </c>
      <c r="H694" s="13">
        <v>999560000</v>
      </c>
      <c r="I694" s="13">
        <v>815920000</v>
      </c>
      <c r="J694" s="13">
        <v>231195554</v>
      </c>
      <c r="K694" s="13">
        <v>231195554</v>
      </c>
      <c r="L694" s="13">
        <v>59540000</v>
      </c>
    </row>
    <row r="695" spans="1:12" ht="15" hidden="1">
      <c r="A695" s="239" t="s">
        <v>1512</v>
      </c>
      <c r="B695" s="240" t="s">
        <v>1513</v>
      </c>
      <c r="C695" s="13">
        <v>250000000</v>
      </c>
      <c r="D695" s="13">
        <v>0</v>
      </c>
      <c r="E695" s="13">
        <v>0</v>
      </c>
      <c r="F695" s="13">
        <v>0</v>
      </c>
      <c r="G695" s="13">
        <v>250000000</v>
      </c>
      <c r="H695" s="13">
        <v>250000000</v>
      </c>
      <c r="I695" s="13">
        <v>249591225</v>
      </c>
      <c r="J695" s="13">
        <v>0</v>
      </c>
      <c r="K695" s="13">
        <v>0</v>
      </c>
      <c r="L695" s="13">
        <v>0</v>
      </c>
    </row>
    <row r="696" spans="1:12" ht="15" hidden="1">
      <c r="A696" s="239" t="s">
        <v>1514</v>
      </c>
      <c r="B696" s="240" t="s">
        <v>1515</v>
      </c>
      <c r="C696" s="13">
        <v>0</v>
      </c>
      <c r="D696" s="13">
        <v>1140820917</v>
      </c>
      <c r="E696" s="13">
        <v>597546383</v>
      </c>
      <c r="F696" s="13">
        <v>0</v>
      </c>
      <c r="G696" s="13">
        <v>1738367300</v>
      </c>
      <c r="H696" s="13">
        <v>1678367300</v>
      </c>
      <c r="I696" s="13">
        <v>0</v>
      </c>
      <c r="J696" s="13">
        <v>0</v>
      </c>
      <c r="K696" s="13">
        <v>0</v>
      </c>
      <c r="L696" s="13">
        <v>60000000</v>
      </c>
    </row>
    <row r="697" spans="1:12" ht="57" hidden="1">
      <c r="A697" s="243" t="s">
        <v>1516</v>
      </c>
      <c r="B697" s="244" t="s">
        <v>1517</v>
      </c>
      <c r="C697" s="16">
        <v>710021511</v>
      </c>
      <c r="D697" s="16">
        <v>0</v>
      </c>
      <c r="E697" s="16">
        <v>409528010</v>
      </c>
      <c r="F697" s="16">
        <v>363563537</v>
      </c>
      <c r="G697" s="16">
        <v>755985984</v>
      </c>
      <c r="H697" s="16">
        <v>430117543</v>
      </c>
      <c r="I697" s="16">
        <v>285916800</v>
      </c>
      <c r="J697" s="16">
        <v>166044720</v>
      </c>
      <c r="K697" s="13">
        <v>166044720</v>
      </c>
      <c r="L697" s="13">
        <v>325868441</v>
      </c>
    </row>
    <row r="698" spans="1:12" ht="15" hidden="1">
      <c r="A698" s="239" t="s">
        <v>1518</v>
      </c>
      <c r="B698" s="240" t="s">
        <v>1519</v>
      </c>
      <c r="C698" s="13">
        <v>373931451</v>
      </c>
      <c r="D698" s="13">
        <v>0</v>
      </c>
      <c r="E698" s="13">
        <v>45964473</v>
      </c>
      <c r="F698" s="13">
        <v>296110092</v>
      </c>
      <c r="G698" s="13">
        <v>123785832</v>
      </c>
      <c r="H698" s="13">
        <v>123785832</v>
      </c>
      <c r="I698" s="13">
        <v>0</v>
      </c>
      <c r="J698" s="13">
        <v>0</v>
      </c>
      <c r="K698" s="13">
        <v>0</v>
      </c>
      <c r="L698" s="13">
        <v>0</v>
      </c>
    </row>
    <row r="699" spans="1:12" ht="28.5" hidden="1">
      <c r="A699" s="239" t="s">
        <v>1520</v>
      </c>
      <c r="B699" s="240" t="s">
        <v>1521</v>
      </c>
      <c r="C699" s="13">
        <v>50173260</v>
      </c>
      <c r="D699" s="13">
        <v>0</v>
      </c>
      <c r="E699" s="13">
        <v>0</v>
      </c>
      <c r="F699" s="13">
        <v>0</v>
      </c>
      <c r="G699" s="13">
        <v>50173260</v>
      </c>
      <c r="H699" s="13">
        <v>20414911</v>
      </c>
      <c r="I699" s="13">
        <v>0</v>
      </c>
      <c r="J699" s="13">
        <v>0</v>
      </c>
      <c r="K699" s="13">
        <v>0</v>
      </c>
      <c r="L699" s="13">
        <v>29758349</v>
      </c>
    </row>
    <row r="700" spans="1:12" ht="28.5" hidden="1">
      <c r="A700" s="239" t="s">
        <v>1522</v>
      </c>
      <c r="B700" s="240" t="s">
        <v>1523</v>
      </c>
      <c r="C700" s="13">
        <v>285916800</v>
      </c>
      <c r="D700" s="13">
        <v>0</v>
      </c>
      <c r="E700" s="13">
        <v>0</v>
      </c>
      <c r="F700" s="13">
        <v>0</v>
      </c>
      <c r="G700" s="13">
        <v>285916800</v>
      </c>
      <c r="H700" s="13">
        <v>285916800</v>
      </c>
      <c r="I700" s="13">
        <v>285916800</v>
      </c>
      <c r="J700" s="13">
        <v>166044720</v>
      </c>
      <c r="K700" s="13">
        <v>166044720</v>
      </c>
      <c r="L700" s="13">
        <v>0</v>
      </c>
    </row>
    <row r="701" spans="1:12" ht="28.5" hidden="1">
      <c r="A701" s="239" t="s">
        <v>1524</v>
      </c>
      <c r="B701" s="240" t="s">
        <v>1525</v>
      </c>
      <c r="C701" s="13">
        <v>0</v>
      </c>
      <c r="D701" s="13">
        <v>0</v>
      </c>
      <c r="E701" s="13">
        <v>67453445</v>
      </c>
      <c r="F701" s="13">
        <v>67453445</v>
      </c>
      <c r="G701" s="13">
        <v>0</v>
      </c>
      <c r="H701" s="13">
        <v>0</v>
      </c>
      <c r="I701" s="13">
        <v>0</v>
      </c>
      <c r="J701" s="13">
        <v>0</v>
      </c>
      <c r="K701" s="13">
        <v>0</v>
      </c>
      <c r="L701" s="13">
        <v>0</v>
      </c>
    </row>
    <row r="702" spans="1:12" ht="15" hidden="1">
      <c r="A702" s="239" t="s">
        <v>1526</v>
      </c>
      <c r="B702" s="240" t="s">
        <v>1527</v>
      </c>
      <c r="C702" s="13">
        <v>0</v>
      </c>
      <c r="D702" s="13">
        <v>0</v>
      </c>
      <c r="E702" s="13">
        <v>66240000</v>
      </c>
      <c r="F702" s="13">
        <v>0</v>
      </c>
      <c r="G702" s="13">
        <v>66240000</v>
      </c>
      <c r="H702" s="13">
        <v>0</v>
      </c>
      <c r="I702" s="13">
        <v>0</v>
      </c>
      <c r="J702" s="13">
        <v>0</v>
      </c>
      <c r="K702" s="13">
        <v>0</v>
      </c>
      <c r="L702" s="13">
        <v>66240000</v>
      </c>
    </row>
    <row r="703" spans="1:12" ht="15" hidden="1">
      <c r="A703" s="239" t="s">
        <v>1528</v>
      </c>
      <c r="B703" s="240" t="s">
        <v>1529</v>
      </c>
      <c r="C703" s="13">
        <v>0</v>
      </c>
      <c r="D703" s="13">
        <v>0</v>
      </c>
      <c r="E703" s="13">
        <v>229870092</v>
      </c>
      <c r="F703" s="13">
        <v>0</v>
      </c>
      <c r="G703" s="13">
        <v>229870092</v>
      </c>
      <c r="H703" s="13">
        <v>0</v>
      </c>
      <c r="I703" s="13">
        <v>0</v>
      </c>
      <c r="J703" s="13">
        <v>0</v>
      </c>
      <c r="K703" s="13">
        <v>0</v>
      </c>
      <c r="L703" s="13">
        <v>229870092</v>
      </c>
    </row>
    <row r="704" spans="1:12" ht="15" hidden="1">
      <c r="A704" s="243" t="s">
        <v>1530</v>
      </c>
      <c r="B704" s="244" t="s">
        <v>1531</v>
      </c>
      <c r="C704" s="16">
        <v>350000000</v>
      </c>
      <c r="D704" s="16">
        <v>0</v>
      </c>
      <c r="E704" s="16">
        <v>466000000</v>
      </c>
      <c r="F704" s="16">
        <v>250000000</v>
      </c>
      <c r="G704" s="16">
        <v>566000000</v>
      </c>
      <c r="H704" s="16">
        <v>100000000</v>
      </c>
      <c r="I704" s="16">
        <v>0</v>
      </c>
      <c r="J704" s="16">
        <v>0</v>
      </c>
      <c r="K704" s="13">
        <v>0</v>
      </c>
      <c r="L704" s="13">
        <v>466000000</v>
      </c>
    </row>
    <row r="705" spans="1:12" ht="28.5" hidden="1">
      <c r="A705" s="243" t="s">
        <v>1532</v>
      </c>
      <c r="B705" s="244" t="s">
        <v>1533</v>
      </c>
      <c r="C705" s="16">
        <v>350000000</v>
      </c>
      <c r="D705" s="16">
        <v>0</v>
      </c>
      <c r="E705" s="16">
        <v>466000000</v>
      </c>
      <c r="F705" s="16">
        <v>250000000</v>
      </c>
      <c r="G705" s="16">
        <v>566000000</v>
      </c>
      <c r="H705" s="16">
        <v>100000000</v>
      </c>
      <c r="I705" s="16">
        <v>0</v>
      </c>
      <c r="J705" s="16">
        <v>0</v>
      </c>
      <c r="K705" s="13">
        <v>0</v>
      </c>
      <c r="L705" s="13">
        <v>466000000</v>
      </c>
    </row>
    <row r="706" spans="1:12" ht="28.5" hidden="1">
      <c r="A706" s="239" t="s">
        <v>1534</v>
      </c>
      <c r="B706" s="240" t="s">
        <v>1535</v>
      </c>
      <c r="C706" s="13">
        <v>150000000</v>
      </c>
      <c r="D706" s="13">
        <v>0</v>
      </c>
      <c r="E706" s="13">
        <v>0</v>
      </c>
      <c r="F706" s="13">
        <v>150000000</v>
      </c>
      <c r="G706" s="13">
        <v>0</v>
      </c>
      <c r="H706" s="13">
        <v>0</v>
      </c>
      <c r="I706" s="13">
        <v>0</v>
      </c>
      <c r="J706" s="13">
        <v>0</v>
      </c>
      <c r="K706" s="13">
        <v>0</v>
      </c>
      <c r="L706" s="13">
        <v>0</v>
      </c>
    </row>
    <row r="707" spans="1:12" ht="15" hidden="1">
      <c r="A707" s="239" t="s">
        <v>1536</v>
      </c>
      <c r="B707" s="240" t="s">
        <v>1537</v>
      </c>
      <c r="C707" s="13">
        <v>200000000</v>
      </c>
      <c r="D707" s="13">
        <v>0</v>
      </c>
      <c r="E707" s="13">
        <v>0</v>
      </c>
      <c r="F707" s="13">
        <v>100000000</v>
      </c>
      <c r="G707" s="13">
        <v>100000000</v>
      </c>
      <c r="H707" s="13">
        <v>100000000</v>
      </c>
      <c r="I707" s="13">
        <v>0</v>
      </c>
      <c r="J707" s="13">
        <v>0</v>
      </c>
      <c r="K707" s="13">
        <v>0</v>
      </c>
      <c r="L707" s="13">
        <v>0</v>
      </c>
    </row>
    <row r="708" spans="1:12" ht="15" hidden="1">
      <c r="A708" s="239" t="s">
        <v>1538</v>
      </c>
      <c r="B708" s="240" t="s">
        <v>1539</v>
      </c>
      <c r="C708" s="13">
        <v>0</v>
      </c>
      <c r="D708" s="13">
        <v>0</v>
      </c>
      <c r="E708" s="13">
        <v>160000000</v>
      </c>
      <c r="F708" s="13">
        <v>0</v>
      </c>
      <c r="G708" s="13">
        <v>160000000</v>
      </c>
      <c r="H708" s="13">
        <v>0</v>
      </c>
      <c r="I708" s="13">
        <v>0</v>
      </c>
      <c r="J708" s="13">
        <v>0</v>
      </c>
      <c r="K708" s="13">
        <v>0</v>
      </c>
      <c r="L708" s="13">
        <v>160000000</v>
      </c>
    </row>
    <row r="709" spans="1:12" ht="15" hidden="1">
      <c r="A709" s="239" t="s">
        <v>1540</v>
      </c>
      <c r="B709" s="240" t="s">
        <v>1541</v>
      </c>
      <c r="C709" s="13">
        <v>0</v>
      </c>
      <c r="D709" s="13">
        <v>0</v>
      </c>
      <c r="E709" s="13">
        <v>96000000</v>
      </c>
      <c r="F709" s="13">
        <v>0</v>
      </c>
      <c r="G709" s="13">
        <v>96000000</v>
      </c>
      <c r="H709" s="13">
        <v>0</v>
      </c>
      <c r="I709" s="13">
        <v>0</v>
      </c>
      <c r="J709" s="13">
        <v>0</v>
      </c>
      <c r="K709" s="13">
        <v>0</v>
      </c>
      <c r="L709" s="13">
        <v>96000000</v>
      </c>
    </row>
    <row r="710" spans="1:12" ht="42.75" hidden="1">
      <c r="A710" s="239" t="s">
        <v>1542</v>
      </c>
      <c r="B710" s="240" t="s">
        <v>1543</v>
      </c>
      <c r="C710" s="13">
        <v>0</v>
      </c>
      <c r="D710" s="13">
        <v>0</v>
      </c>
      <c r="E710" s="13">
        <v>30000000</v>
      </c>
      <c r="F710" s="13">
        <v>0</v>
      </c>
      <c r="G710" s="13">
        <v>30000000</v>
      </c>
      <c r="H710" s="13">
        <v>0</v>
      </c>
      <c r="I710" s="13">
        <v>0</v>
      </c>
      <c r="J710" s="13">
        <v>0</v>
      </c>
      <c r="K710" s="13">
        <v>0</v>
      </c>
      <c r="L710" s="13">
        <v>30000000</v>
      </c>
    </row>
    <row r="711" spans="1:12" ht="28.5" hidden="1">
      <c r="A711" s="239" t="s">
        <v>1544</v>
      </c>
      <c r="B711" s="240" t="s">
        <v>1545</v>
      </c>
      <c r="C711" s="13">
        <v>0</v>
      </c>
      <c r="D711" s="13">
        <v>0</v>
      </c>
      <c r="E711" s="13">
        <v>30000000</v>
      </c>
      <c r="F711" s="13">
        <v>0</v>
      </c>
      <c r="G711" s="13">
        <v>30000000</v>
      </c>
      <c r="H711" s="13">
        <v>0</v>
      </c>
      <c r="I711" s="13">
        <v>0</v>
      </c>
      <c r="J711" s="13">
        <v>0</v>
      </c>
      <c r="K711" s="13">
        <v>0</v>
      </c>
      <c r="L711" s="13">
        <v>30000000</v>
      </c>
    </row>
    <row r="712" spans="1:12" ht="28.5" hidden="1">
      <c r="A712" s="239" t="s">
        <v>1546</v>
      </c>
      <c r="B712" s="240" t="s">
        <v>1547</v>
      </c>
      <c r="C712" s="13">
        <v>0</v>
      </c>
      <c r="D712" s="13">
        <v>0</v>
      </c>
      <c r="E712" s="13">
        <v>150000000</v>
      </c>
      <c r="F712" s="13">
        <v>0</v>
      </c>
      <c r="G712" s="13">
        <v>150000000</v>
      </c>
      <c r="H712" s="13">
        <v>0</v>
      </c>
      <c r="I712" s="13">
        <v>0</v>
      </c>
      <c r="J712" s="13">
        <v>0</v>
      </c>
      <c r="K712" s="13">
        <v>0</v>
      </c>
      <c r="L712" s="13">
        <v>150000000</v>
      </c>
    </row>
    <row r="713" spans="1:12" ht="42.75" hidden="1">
      <c r="A713" s="241" t="s">
        <v>1548</v>
      </c>
      <c r="B713" s="242" t="s">
        <v>1549</v>
      </c>
      <c r="C713" s="15">
        <v>2238109752</v>
      </c>
      <c r="D713" s="15">
        <v>532264188</v>
      </c>
      <c r="E713" s="15">
        <v>50000000</v>
      </c>
      <c r="F713" s="15">
        <v>0</v>
      </c>
      <c r="G713" s="15">
        <v>2820373940</v>
      </c>
      <c r="H713" s="15">
        <v>2670165820</v>
      </c>
      <c r="I713" s="15">
        <v>1488665820</v>
      </c>
      <c r="J713" s="15">
        <v>598517003</v>
      </c>
      <c r="K713" s="13">
        <v>598517003</v>
      </c>
      <c r="L713" s="13">
        <v>150208120</v>
      </c>
    </row>
    <row r="714" spans="1:12" ht="42.75" hidden="1">
      <c r="A714" s="239" t="s">
        <v>1550</v>
      </c>
      <c r="B714" s="240" t="s">
        <v>1551</v>
      </c>
      <c r="C714" s="13">
        <v>1147000000</v>
      </c>
      <c r="D714" s="13">
        <v>0</v>
      </c>
      <c r="E714" s="13">
        <v>0</v>
      </c>
      <c r="F714" s="13">
        <v>0</v>
      </c>
      <c r="G714" s="13">
        <v>1147000000</v>
      </c>
      <c r="H714" s="13">
        <v>1084395812</v>
      </c>
      <c r="I714" s="13">
        <v>579110000</v>
      </c>
      <c r="J714" s="13">
        <v>177421250</v>
      </c>
      <c r="K714" s="13">
        <v>177421250</v>
      </c>
      <c r="L714" s="13">
        <v>62604188</v>
      </c>
    </row>
    <row r="715" spans="1:12" ht="42.75" hidden="1">
      <c r="A715" s="239" t="s">
        <v>1552</v>
      </c>
      <c r="B715" s="240" t="s">
        <v>1553</v>
      </c>
      <c r="C715" s="13">
        <v>1091109752</v>
      </c>
      <c r="D715" s="13">
        <v>0</v>
      </c>
      <c r="E715" s="13">
        <v>50000000</v>
      </c>
      <c r="F715" s="13">
        <v>0</v>
      </c>
      <c r="G715" s="13">
        <v>1141109752</v>
      </c>
      <c r="H715" s="13">
        <v>1133100000</v>
      </c>
      <c r="I715" s="13">
        <v>707300000</v>
      </c>
      <c r="J715" s="13">
        <v>336671550</v>
      </c>
      <c r="K715" s="13">
        <v>336671550</v>
      </c>
      <c r="L715" s="13">
        <v>8009752</v>
      </c>
    </row>
    <row r="716" spans="1:12" ht="42.75" hidden="1">
      <c r="A716" s="239" t="s">
        <v>1554</v>
      </c>
      <c r="B716" s="240" t="s">
        <v>1555</v>
      </c>
      <c r="C716" s="13">
        <v>0</v>
      </c>
      <c r="D716" s="13">
        <v>250414188</v>
      </c>
      <c r="E716" s="13">
        <v>0</v>
      </c>
      <c r="F716" s="13">
        <v>0</v>
      </c>
      <c r="G716" s="13">
        <v>250414188</v>
      </c>
      <c r="H716" s="13">
        <v>250414188</v>
      </c>
      <c r="I716" s="13">
        <v>0</v>
      </c>
      <c r="J716" s="13">
        <v>0</v>
      </c>
      <c r="K716" s="13">
        <v>0</v>
      </c>
      <c r="L716" s="13">
        <v>0</v>
      </c>
    </row>
    <row r="717" spans="1:12" ht="42.75" hidden="1">
      <c r="A717" s="239" t="s">
        <v>1556</v>
      </c>
      <c r="B717" s="240" t="s">
        <v>1557</v>
      </c>
      <c r="C717" s="13">
        <v>0</v>
      </c>
      <c r="D717" s="13">
        <v>281850000</v>
      </c>
      <c r="E717" s="13">
        <v>0</v>
      </c>
      <c r="F717" s="13">
        <v>0</v>
      </c>
      <c r="G717" s="13">
        <v>281850000</v>
      </c>
      <c r="H717" s="13">
        <v>202255820</v>
      </c>
      <c r="I717" s="13">
        <v>202255820</v>
      </c>
      <c r="J717" s="13">
        <v>84424203</v>
      </c>
      <c r="K717" s="13">
        <v>84424203</v>
      </c>
      <c r="L717" s="13">
        <v>79594180</v>
      </c>
    </row>
    <row r="718" spans="1:12" ht="15" hidden="1">
      <c r="A718" s="241" t="s">
        <v>1558</v>
      </c>
      <c r="B718" s="242" t="s">
        <v>1559</v>
      </c>
      <c r="C718" s="15">
        <v>2347900000</v>
      </c>
      <c r="D718" s="15">
        <v>0</v>
      </c>
      <c r="E718" s="15">
        <v>1490000000</v>
      </c>
      <c r="F718" s="15">
        <v>300000000</v>
      </c>
      <c r="G718" s="15">
        <v>3537900000</v>
      </c>
      <c r="H718" s="15">
        <v>2818047967</v>
      </c>
      <c r="I718" s="15">
        <v>2103727167</v>
      </c>
      <c r="J718" s="15">
        <v>976341501</v>
      </c>
      <c r="K718" s="13">
        <v>908494834</v>
      </c>
      <c r="L718" s="13">
        <v>719852033</v>
      </c>
    </row>
    <row r="719" spans="1:12" ht="57" hidden="1">
      <c r="A719" s="243" t="s">
        <v>1560</v>
      </c>
      <c r="B719" s="244" t="s">
        <v>1561</v>
      </c>
      <c r="C719" s="16">
        <v>929800800</v>
      </c>
      <c r="D719" s="16">
        <v>0</v>
      </c>
      <c r="E719" s="16">
        <v>90000000</v>
      </c>
      <c r="F719" s="16">
        <v>0</v>
      </c>
      <c r="G719" s="16">
        <v>1019800800</v>
      </c>
      <c r="H719" s="16">
        <v>917000800</v>
      </c>
      <c r="I719" s="16">
        <v>222640000</v>
      </c>
      <c r="J719" s="16">
        <v>53257917</v>
      </c>
      <c r="K719" s="13">
        <v>52911250</v>
      </c>
      <c r="L719" s="13">
        <v>102800000</v>
      </c>
    </row>
    <row r="720" spans="1:12" ht="42.75" hidden="1">
      <c r="A720" s="243" t="s">
        <v>1562</v>
      </c>
      <c r="B720" s="244" t="s">
        <v>1563</v>
      </c>
      <c r="C720" s="16">
        <v>329000000</v>
      </c>
      <c r="D720" s="16">
        <v>0</v>
      </c>
      <c r="E720" s="16">
        <v>0</v>
      </c>
      <c r="F720" s="16">
        <v>0</v>
      </c>
      <c r="G720" s="16">
        <v>329000000</v>
      </c>
      <c r="H720" s="16">
        <v>327450000</v>
      </c>
      <c r="I720" s="16">
        <v>78700000</v>
      </c>
      <c r="J720" s="16">
        <v>22700000</v>
      </c>
      <c r="K720" s="13">
        <v>22700000</v>
      </c>
      <c r="L720" s="13">
        <v>1550000</v>
      </c>
    </row>
    <row r="721" spans="1:12" ht="28.5" hidden="1">
      <c r="A721" s="239" t="s">
        <v>1564</v>
      </c>
      <c r="B721" s="240" t="s">
        <v>1565</v>
      </c>
      <c r="C721" s="13">
        <v>119000000</v>
      </c>
      <c r="D721" s="13">
        <v>0</v>
      </c>
      <c r="E721" s="13">
        <v>0</v>
      </c>
      <c r="F721" s="13">
        <v>0</v>
      </c>
      <c r="G721" s="13">
        <v>119000000</v>
      </c>
      <c r="H721" s="13">
        <v>117450000</v>
      </c>
      <c r="I721" s="13">
        <v>78700000</v>
      </c>
      <c r="J721" s="13">
        <v>22700000</v>
      </c>
      <c r="K721" s="13">
        <v>22700000</v>
      </c>
      <c r="L721" s="13">
        <v>1550000</v>
      </c>
    </row>
    <row r="722" spans="1:12" ht="42.75" hidden="1">
      <c r="A722" s="239" t="s">
        <v>1566</v>
      </c>
      <c r="B722" s="240" t="s">
        <v>1567</v>
      </c>
      <c r="C722" s="13">
        <v>210000000</v>
      </c>
      <c r="D722" s="13">
        <v>0</v>
      </c>
      <c r="E722" s="13">
        <v>0</v>
      </c>
      <c r="F722" s="13">
        <v>0</v>
      </c>
      <c r="G722" s="13">
        <v>210000000</v>
      </c>
      <c r="H722" s="13">
        <v>210000000</v>
      </c>
      <c r="I722" s="13">
        <v>0</v>
      </c>
      <c r="J722" s="13">
        <v>0</v>
      </c>
      <c r="K722" s="13">
        <v>0</v>
      </c>
      <c r="L722" s="13">
        <v>0</v>
      </c>
    </row>
    <row r="723" spans="1:12" ht="71.25" hidden="1">
      <c r="A723" s="243" t="s">
        <v>1568</v>
      </c>
      <c r="B723" s="244" t="s">
        <v>1569</v>
      </c>
      <c r="C723" s="16">
        <v>524800800</v>
      </c>
      <c r="D723" s="16">
        <v>0</v>
      </c>
      <c r="E723" s="16">
        <v>0</v>
      </c>
      <c r="F723" s="16">
        <v>0</v>
      </c>
      <c r="G723" s="16">
        <v>524800800</v>
      </c>
      <c r="H723" s="16">
        <v>515100800</v>
      </c>
      <c r="I723" s="16">
        <v>99340000</v>
      </c>
      <c r="J723" s="16">
        <v>20257917</v>
      </c>
      <c r="K723" s="13">
        <v>19911250</v>
      </c>
      <c r="L723" s="13">
        <v>9700000</v>
      </c>
    </row>
    <row r="724" spans="1:12" ht="28.5" hidden="1">
      <c r="A724" s="239" t="s">
        <v>1570</v>
      </c>
      <c r="B724" s="240" t="s">
        <v>1571</v>
      </c>
      <c r="C724" s="13">
        <v>524800800</v>
      </c>
      <c r="D724" s="13">
        <v>0</v>
      </c>
      <c r="E724" s="13">
        <v>0</v>
      </c>
      <c r="F724" s="13">
        <v>0</v>
      </c>
      <c r="G724" s="13">
        <v>524800800</v>
      </c>
      <c r="H724" s="13">
        <v>515100800</v>
      </c>
      <c r="I724" s="13">
        <v>99340000</v>
      </c>
      <c r="J724" s="13">
        <v>20257917</v>
      </c>
      <c r="K724" s="13">
        <v>19911250</v>
      </c>
      <c r="L724" s="13">
        <v>9700000</v>
      </c>
    </row>
    <row r="725" spans="1:12" ht="57" hidden="1">
      <c r="A725" s="243" t="s">
        <v>1572</v>
      </c>
      <c r="B725" s="244" t="s">
        <v>1573</v>
      </c>
      <c r="C725" s="16">
        <v>76000000</v>
      </c>
      <c r="D725" s="16">
        <v>0</v>
      </c>
      <c r="E725" s="16">
        <v>90000000</v>
      </c>
      <c r="F725" s="16">
        <v>0</v>
      </c>
      <c r="G725" s="16">
        <v>166000000</v>
      </c>
      <c r="H725" s="16">
        <v>74450000</v>
      </c>
      <c r="I725" s="16">
        <v>44600000</v>
      </c>
      <c r="J725" s="16">
        <v>10300000</v>
      </c>
      <c r="K725" s="13">
        <v>10300000</v>
      </c>
      <c r="L725" s="13">
        <v>91550000</v>
      </c>
    </row>
    <row r="726" spans="1:12" ht="28.5" hidden="1">
      <c r="A726" s="239" t="s">
        <v>1574</v>
      </c>
      <c r="B726" s="240" t="s">
        <v>1575</v>
      </c>
      <c r="C726" s="13">
        <v>76000000</v>
      </c>
      <c r="D726" s="13">
        <v>0</v>
      </c>
      <c r="E726" s="13">
        <v>0</v>
      </c>
      <c r="F726" s="13">
        <v>0</v>
      </c>
      <c r="G726" s="13">
        <v>76000000</v>
      </c>
      <c r="H726" s="13">
        <v>74450000</v>
      </c>
      <c r="I726" s="13">
        <v>44600000</v>
      </c>
      <c r="J726" s="13">
        <v>10300000</v>
      </c>
      <c r="K726" s="13">
        <v>10300000</v>
      </c>
      <c r="L726" s="13">
        <v>1550000</v>
      </c>
    </row>
    <row r="727" spans="1:12" ht="28.5" hidden="1">
      <c r="A727" s="239" t="s">
        <v>1576</v>
      </c>
      <c r="B727" s="240" t="s">
        <v>1577</v>
      </c>
      <c r="C727" s="13">
        <v>0</v>
      </c>
      <c r="D727" s="13">
        <v>0</v>
      </c>
      <c r="E727" s="13">
        <v>90000000</v>
      </c>
      <c r="F727" s="13">
        <v>0</v>
      </c>
      <c r="G727" s="13">
        <v>90000000</v>
      </c>
      <c r="H727" s="13">
        <v>0</v>
      </c>
      <c r="I727" s="13">
        <v>0</v>
      </c>
      <c r="J727" s="13">
        <v>0</v>
      </c>
      <c r="K727" s="13">
        <v>0</v>
      </c>
      <c r="L727" s="13">
        <v>90000000</v>
      </c>
    </row>
    <row r="728" spans="1:12" ht="42.75" hidden="1">
      <c r="A728" s="243" t="s">
        <v>1578</v>
      </c>
      <c r="B728" s="244" t="s">
        <v>1579</v>
      </c>
      <c r="C728" s="16">
        <v>148000000</v>
      </c>
      <c r="D728" s="16">
        <v>0</v>
      </c>
      <c r="E728" s="16">
        <v>0</v>
      </c>
      <c r="F728" s="16">
        <v>0</v>
      </c>
      <c r="G728" s="16">
        <v>148000000</v>
      </c>
      <c r="H728" s="16">
        <v>148000000</v>
      </c>
      <c r="I728" s="16">
        <v>128040000</v>
      </c>
      <c r="J728" s="16">
        <v>46560000</v>
      </c>
      <c r="K728" s="13">
        <v>46560000</v>
      </c>
      <c r="L728" s="13">
        <v>0</v>
      </c>
    </row>
    <row r="729" spans="1:12" ht="15" hidden="1">
      <c r="A729" s="243" t="s">
        <v>1580</v>
      </c>
      <c r="B729" s="244" t="s">
        <v>1581</v>
      </c>
      <c r="C729" s="16">
        <v>148000000</v>
      </c>
      <c r="D729" s="16">
        <v>0</v>
      </c>
      <c r="E729" s="16">
        <v>0</v>
      </c>
      <c r="F729" s="16">
        <v>0</v>
      </c>
      <c r="G729" s="16">
        <v>148000000</v>
      </c>
      <c r="H729" s="16">
        <v>148000000</v>
      </c>
      <c r="I729" s="16">
        <v>128040000</v>
      </c>
      <c r="J729" s="16">
        <v>46560000</v>
      </c>
      <c r="K729" s="13">
        <v>46560000</v>
      </c>
      <c r="L729" s="13">
        <v>0</v>
      </c>
    </row>
    <row r="730" spans="1:12" ht="28.5" hidden="1">
      <c r="A730" s="239" t="s">
        <v>1582</v>
      </c>
      <c r="B730" s="240" t="s">
        <v>1583</v>
      </c>
      <c r="C730" s="13">
        <v>148000000</v>
      </c>
      <c r="D730" s="13">
        <v>0</v>
      </c>
      <c r="E730" s="13">
        <v>0</v>
      </c>
      <c r="F730" s="13">
        <v>0</v>
      </c>
      <c r="G730" s="13">
        <v>148000000</v>
      </c>
      <c r="H730" s="13">
        <v>148000000</v>
      </c>
      <c r="I730" s="13">
        <v>128040000</v>
      </c>
      <c r="J730" s="13">
        <v>46560000</v>
      </c>
      <c r="K730" s="13">
        <v>46560000</v>
      </c>
      <c r="L730" s="13">
        <v>0</v>
      </c>
    </row>
    <row r="731" spans="1:12" ht="28.5" hidden="1">
      <c r="A731" s="243" t="s">
        <v>1584</v>
      </c>
      <c r="B731" s="244" t="s">
        <v>1585</v>
      </c>
      <c r="C731" s="16">
        <v>970099200</v>
      </c>
      <c r="D731" s="16">
        <v>0</v>
      </c>
      <c r="E731" s="16">
        <v>1100000000</v>
      </c>
      <c r="F731" s="16">
        <v>0</v>
      </c>
      <c r="G731" s="16">
        <v>2070099200</v>
      </c>
      <c r="H731" s="16">
        <v>1753047167</v>
      </c>
      <c r="I731" s="16">
        <v>1753047167</v>
      </c>
      <c r="J731" s="16">
        <v>876523584</v>
      </c>
      <c r="K731" s="13">
        <v>809023584</v>
      </c>
      <c r="L731" s="13">
        <v>317052033</v>
      </c>
    </row>
    <row r="732" spans="1:12" ht="42.75" hidden="1">
      <c r="A732" s="243" t="s">
        <v>1586</v>
      </c>
      <c r="B732" s="244" t="s">
        <v>1587</v>
      </c>
      <c r="C732" s="16">
        <v>970099200</v>
      </c>
      <c r="D732" s="16">
        <v>0</v>
      </c>
      <c r="E732" s="16">
        <v>1100000000</v>
      </c>
      <c r="F732" s="16">
        <v>0</v>
      </c>
      <c r="G732" s="16">
        <v>2070099200</v>
      </c>
      <c r="H732" s="16">
        <v>1753047167</v>
      </c>
      <c r="I732" s="16">
        <v>1753047167</v>
      </c>
      <c r="J732" s="16">
        <v>876523584</v>
      </c>
      <c r="K732" s="13">
        <v>809023584</v>
      </c>
      <c r="L732" s="13">
        <v>317052033</v>
      </c>
    </row>
    <row r="733" spans="1:12" ht="28.5" hidden="1">
      <c r="A733" s="239" t="s">
        <v>1588</v>
      </c>
      <c r="B733" s="240" t="s">
        <v>1589</v>
      </c>
      <c r="C733" s="13">
        <v>970099200</v>
      </c>
      <c r="D733" s="13">
        <v>0</v>
      </c>
      <c r="E733" s="13">
        <v>0</v>
      </c>
      <c r="F733" s="13">
        <v>0</v>
      </c>
      <c r="G733" s="13">
        <v>970099200</v>
      </c>
      <c r="H733" s="13">
        <v>653047167</v>
      </c>
      <c r="I733" s="13">
        <v>653047167</v>
      </c>
      <c r="J733" s="13">
        <v>67500000</v>
      </c>
      <c r="K733" s="13">
        <v>0</v>
      </c>
      <c r="L733" s="13">
        <v>317052033</v>
      </c>
    </row>
    <row r="734" spans="1:12" ht="28.5" hidden="1">
      <c r="A734" s="239" t="s">
        <v>1590</v>
      </c>
      <c r="B734" s="240" t="s">
        <v>1591</v>
      </c>
      <c r="C734" s="13">
        <v>0</v>
      </c>
      <c r="D734" s="13">
        <v>0</v>
      </c>
      <c r="E734" s="13">
        <v>1100000000</v>
      </c>
      <c r="F734" s="13">
        <v>0</v>
      </c>
      <c r="G734" s="13">
        <v>1100000000</v>
      </c>
      <c r="H734" s="13">
        <v>1100000000</v>
      </c>
      <c r="I734" s="13">
        <v>1100000000</v>
      </c>
      <c r="J734" s="13">
        <v>809023584</v>
      </c>
      <c r="K734" s="13">
        <v>809023584</v>
      </c>
      <c r="L734" s="13">
        <v>0</v>
      </c>
    </row>
    <row r="735" spans="1:12" ht="28.5" hidden="1">
      <c r="A735" s="243" t="s">
        <v>1592</v>
      </c>
      <c r="B735" s="244" t="s">
        <v>1593</v>
      </c>
      <c r="C735" s="16">
        <v>300000000</v>
      </c>
      <c r="D735" s="16">
        <v>0</v>
      </c>
      <c r="E735" s="16">
        <v>300000000</v>
      </c>
      <c r="F735" s="16">
        <v>300000000</v>
      </c>
      <c r="G735" s="16">
        <v>300000000</v>
      </c>
      <c r="H735" s="16">
        <v>0</v>
      </c>
      <c r="I735" s="16">
        <v>0</v>
      </c>
      <c r="J735" s="16">
        <v>0</v>
      </c>
      <c r="K735" s="13">
        <v>0</v>
      </c>
      <c r="L735" s="13">
        <v>300000000</v>
      </c>
    </row>
    <row r="736" spans="1:12" ht="28.5" hidden="1">
      <c r="A736" s="243" t="s">
        <v>1594</v>
      </c>
      <c r="B736" s="244" t="s">
        <v>1595</v>
      </c>
      <c r="C736" s="16">
        <v>300000000</v>
      </c>
      <c r="D736" s="16">
        <v>0</v>
      </c>
      <c r="E736" s="16">
        <v>300000000</v>
      </c>
      <c r="F736" s="16">
        <v>300000000</v>
      </c>
      <c r="G736" s="16">
        <v>300000000</v>
      </c>
      <c r="H736" s="16">
        <v>0</v>
      </c>
      <c r="I736" s="16">
        <v>0</v>
      </c>
      <c r="J736" s="16">
        <v>0</v>
      </c>
      <c r="K736" s="13">
        <v>0</v>
      </c>
      <c r="L736" s="13">
        <v>300000000</v>
      </c>
    </row>
    <row r="737" spans="1:12" ht="28.5" hidden="1">
      <c r="A737" s="239" t="s">
        <v>1596</v>
      </c>
      <c r="B737" s="240" t="s">
        <v>1597</v>
      </c>
      <c r="C737" s="13">
        <v>300000000</v>
      </c>
      <c r="D737" s="13">
        <v>0</v>
      </c>
      <c r="E737" s="13">
        <v>0</v>
      </c>
      <c r="F737" s="13">
        <v>300000000</v>
      </c>
      <c r="G737" s="13">
        <v>0</v>
      </c>
      <c r="H737" s="13">
        <v>0</v>
      </c>
      <c r="I737" s="13">
        <v>0</v>
      </c>
      <c r="J737" s="13">
        <v>0</v>
      </c>
      <c r="K737" s="13">
        <v>0</v>
      </c>
      <c r="L737" s="13">
        <v>0</v>
      </c>
    </row>
    <row r="738" spans="1:12" ht="28.5" hidden="1">
      <c r="A738" s="239" t="s">
        <v>1598</v>
      </c>
      <c r="B738" s="240" t="s">
        <v>1599</v>
      </c>
      <c r="C738" s="13">
        <v>0</v>
      </c>
      <c r="D738" s="13">
        <v>0</v>
      </c>
      <c r="E738" s="13">
        <v>300000000</v>
      </c>
      <c r="F738" s="13">
        <v>0</v>
      </c>
      <c r="G738" s="13">
        <v>300000000</v>
      </c>
      <c r="H738" s="13">
        <v>0</v>
      </c>
      <c r="I738" s="13">
        <v>0</v>
      </c>
      <c r="J738" s="13">
        <v>0</v>
      </c>
      <c r="K738" s="13">
        <v>0</v>
      </c>
      <c r="L738" s="13">
        <v>300000000</v>
      </c>
    </row>
    <row r="739" spans="1:12" ht="28.5" hidden="1">
      <c r="A739" s="241" t="s">
        <v>1600</v>
      </c>
      <c r="B739" s="242" t="s">
        <v>1601</v>
      </c>
      <c r="C739" s="15">
        <v>5140310000</v>
      </c>
      <c r="D739" s="15">
        <v>754277298</v>
      </c>
      <c r="E739" s="15">
        <v>1565000000</v>
      </c>
      <c r="F739" s="15">
        <v>1482480018</v>
      </c>
      <c r="G739" s="15">
        <v>5977107280</v>
      </c>
      <c r="H739" s="15">
        <v>4968626775</v>
      </c>
      <c r="I739" s="15">
        <v>3506961744</v>
      </c>
      <c r="J739" s="15">
        <v>2810875610</v>
      </c>
      <c r="K739" s="13">
        <v>2794575610</v>
      </c>
      <c r="L739" s="13">
        <v>1008480505</v>
      </c>
    </row>
    <row r="740" spans="1:12" ht="28.5" hidden="1">
      <c r="A740" s="243" t="s">
        <v>1602</v>
      </c>
      <c r="B740" s="244" t="s">
        <v>1603</v>
      </c>
      <c r="C740" s="16">
        <v>1290000000</v>
      </c>
      <c r="D740" s="16">
        <v>361640505</v>
      </c>
      <c r="E740" s="16">
        <v>125000000</v>
      </c>
      <c r="F740" s="16">
        <v>525000000</v>
      </c>
      <c r="G740" s="16">
        <v>1251640505</v>
      </c>
      <c r="H740" s="16">
        <v>608160000</v>
      </c>
      <c r="I740" s="16">
        <v>558666951</v>
      </c>
      <c r="J740" s="16">
        <v>235806951</v>
      </c>
      <c r="K740" s="13">
        <v>226506951</v>
      </c>
      <c r="L740" s="13">
        <v>643480505</v>
      </c>
    </row>
    <row r="741" spans="1:12" ht="42.75" hidden="1">
      <c r="A741" s="243" t="s">
        <v>1604</v>
      </c>
      <c r="B741" s="244" t="s">
        <v>1605</v>
      </c>
      <c r="C741" s="16">
        <v>800000000</v>
      </c>
      <c r="D741" s="16">
        <v>0</v>
      </c>
      <c r="E741" s="16">
        <v>0</v>
      </c>
      <c r="F741" s="16">
        <v>500000000</v>
      </c>
      <c r="G741" s="16">
        <v>300000000</v>
      </c>
      <c r="H741" s="16">
        <v>0</v>
      </c>
      <c r="I741" s="16">
        <v>0</v>
      </c>
      <c r="J741" s="16">
        <v>0</v>
      </c>
      <c r="K741" s="13">
        <v>0</v>
      </c>
      <c r="L741" s="13">
        <v>300000000</v>
      </c>
    </row>
    <row r="742" spans="1:12" ht="15" hidden="1">
      <c r="A742" s="239" t="s">
        <v>1606</v>
      </c>
      <c r="B742" s="240" t="s">
        <v>1607</v>
      </c>
      <c r="C742" s="13">
        <v>300000000</v>
      </c>
      <c r="D742" s="13">
        <v>0</v>
      </c>
      <c r="E742" s="13">
        <v>0</v>
      </c>
      <c r="F742" s="13">
        <v>100000000</v>
      </c>
      <c r="G742" s="13">
        <v>200000000</v>
      </c>
      <c r="H742" s="13">
        <v>0</v>
      </c>
      <c r="I742" s="13">
        <v>0</v>
      </c>
      <c r="J742" s="13">
        <v>0</v>
      </c>
      <c r="K742" s="13">
        <v>0</v>
      </c>
      <c r="L742" s="13">
        <v>200000000</v>
      </c>
    </row>
    <row r="743" spans="1:12" ht="15" hidden="1">
      <c r="A743" s="239" t="s">
        <v>1608</v>
      </c>
      <c r="B743" s="240" t="s">
        <v>1609</v>
      </c>
      <c r="C743" s="13">
        <v>500000000</v>
      </c>
      <c r="D743" s="13">
        <v>0</v>
      </c>
      <c r="E743" s="13">
        <v>0</v>
      </c>
      <c r="F743" s="13">
        <v>400000000</v>
      </c>
      <c r="G743" s="13">
        <v>100000000</v>
      </c>
      <c r="H743" s="13">
        <v>0</v>
      </c>
      <c r="I743" s="13">
        <v>0</v>
      </c>
      <c r="J743" s="13">
        <v>0</v>
      </c>
      <c r="K743" s="13">
        <v>0</v>
      </c>
      <c r="L743" s="13">
        <v>100000000</v>
      </c>
    </row>
    <row r="744" spans="1:12" ht="15" hidden="1">
      <c r="A744" s="243" t="s">
        <v>1610</v>
      </c>
      <c r="B744" s="244" t="s">
        <v>1611</v>
      </c>
      <c r="C744" s="16">
        <v>100000000</v>
      </c>
      <c r="D744" s="16">
        <v>361640505</v>
      </c>
      <c r="E744" s="16">
        <v>25000000</v>
      </c>
      <c r="F744" s="16">
        <v>25000000</v>
      </c>
      <c r="G744" s="16">
        <v>461640505</v>
      </c>
      <c r="H744" s="16">
        <v>125000000</v>
      </c>
      <c r="I744" s="16">
        <v>75506951</v>
      </c>
      <c r="J744" s="16">
        <v>75506951</v>
      </c>
      <c r="K744" s="13">
        <v>66206951</v>
      </c>
      <c r="L744" s="13">
        <v>336640505</v>
      </c>
    </row>
    <row r="745" spans="1:12" ht="28.5" hidden="1">
      <c r="A745" s="243" t="s">
        <v>1612</v>
      </c>
      <c r="B745" s="244" t="s">
        <v>1613</v>
      </c>
      <c r="C745" s="16">
        <v>50000000</v>
      </c>
      <c r="D745" s="16">
        <v>161640505</v>
      </c>
      <c r="E745" s="16">
        <v>0</v>
      </c>
      <c r="F745" s="16">
        <v>0</v>
      </c>
      <c r="G745" s="16">
        <v>211640505</v>
      </c>
      <c r="H745" s="16">
        <v>50000000</v>
      </c>
      <c r="I745" s="16">
        <v>7200000</v>
      </c>
      <c r="J745" s="16">
        <v>7200000</v>
      </c>
      <c r="K745" s="13">
        <v>7200000</v>
      </c>
      <c r="L745" s="13">
        <v>161640505</v>
      </c>
    </row>
    <row r="746" spans="1:12" ht="15" hidden="1">
      <c r="A746" s="239" t="s">
        <v>1614</v>
      </c>
      <c r="B746" s="240" t="s">
        <v>1615</v>
      </c>
      <c r="C746" s="13">
        <v>50000000</v>
      </c>
      <c r="D746" s="13">
        <v>0</v>
      </c>
      <c r="E746" s="13">
        <v>0</v>
      </c>
      <c r="F746" s="13">
        <v>0</v>
      </c>
      <c r="G746" s="13">
        <v>50000000</v>
      </c>
      <c r="H746" s="13">
        <v>50000000</v>
      </c>
      <c r="I746" s="13">
        <v>7200000</v>
      </c>
      <c r="J746" s="13">
        <v>7200000</v>
      </c>
      <c r="K746" s="13">
        <v>7200000</v>
      </c>
      <c r="L746" s="13">
        <v>0</v>
      </c>
    </row>
    <row r="747" spans="1:12" ht="15" hidden="1">
      <c r="A747" s="239" t="s">
        <v>1616</v>
      </c>
      <c r="B747" s="240" t="s">
        <v>1617</v>
      </c>
      <c r="C747" s="13">
        <v>0</v>
      </c>
      <c r="D747" s="13">
        <v>161640505</v>
      </c>
      <c r="E747" s="13">
        <v>0</v>
      </c>
      <c r="F747" s="13">
        <v>0</v>
      </c>
      <c r="G747" s="13">
        <v>161640505</v>
      </c>
      <c r="H747" s="13">
        <v>0</v>
      </c>
      <c r="I747" s="13">
        <v>0</v>
      </c>
      <c r="J747" s="13">
        <v>0</v>
      </c>
      <c r="K747" s="13">
        <v>0</v>
      </c>
      <c r="L747" s="13">
        <v>161640505</v>
      </c>
    </row>
    <row r="748" spans="1:12" ht="42.75" hidden="1">
      <c r="A748" s="243" t="s">
        <v>1618</v>
      </c>
      <c r="B748" s="244" t="s">
        <v>1619</v>
      </c>
      <c r="C748" s="16">
        <v>50000000</v>
      </c>
      <c r="D748" s="16">
        <v>200000000</v>
      </c>
      <c r="E748" s="16">
        <v>25000000</v>
      </c>
      <c r="F748" s="16">
        <v>25000000</v>
      </c>
      <c r="G748" s="16">
        <v>250000000</v>
      </c>
      <c r="H748" s="16">
        <v>75000000</v>
      </c>
      <c r="I748" s="16">
        <v>68306951</v>
      </c>
      <c r="J748" s="16">
        <v>68306951</v>
      </c>
      <c r="K748" s="13">
        <v>59006951</v>
      </c>
      <c r="L748" s="13">
        <v>175000000</v>
      </c>
    </row>
    <row r="749" spans="1:12" ht="15" hidden="1">
      <c r="A749" s="239" t="s">
        <v>1620</v>
      </c>
      <c r="B749" s="240" t="s">
        <v>1621</v>
      </c>
      <c r="C749" s="13">
        <v>50000000</v>
      </c>
      <c r="D749" s="13">
        <v>0</v>
      </c>
      <c r="E749" s="13">
        <v>0</v>
      </c>
      <c r="F749" s="13">
        <v>0</v>
      </c>
      <c r="G749" s="13">
        <v>50000000</v>
      </c>
      <c r="H749" s="13">
        <v>50000000</v>
      </c>
      <c r="I749" s="13">
        <v>48300000</v>
      </c>
      <c r="J749" s="13">
        <v>48300000</v>
      </c>
      <c r="K749" s="13">
        <v>39000000</v>
      </c>
      <c r="L749" s="13">
        <v>0</v>
      </c>
    </row>
    <row r="750" spans="1:12" ht="15" hidden="1">
      <c r="A750" s="239" t="s">
        <v>1622</v>
      </c>
      <c r="B750" s="240" t="s">
        <v>1623</v>
      </c>
      <c r="C750" s="13">
        <v>0</v>
      </c>
      <c r="D750" s="13">
        <v>200000000</v>
      </c>
      <c r="E750" s="13">
        <v>0</v>
      </c>
      <c r="F750" s="13">
        <v>25000000</v>
      </c>
      <c r="G750" s="13">
        <v>175000000</v>
      </c>
      <c r="H750" s="13">
        <v>0</v>
      </c>
      <c r="I750" s="13">
        <v>0</v>
      </c>
      <c r="J750" s="13">
        <v>0</v>
      </c>
      <c r="K750" s="13">
        <v>0</v>
      </c>
      <c r="L750" s="13">
        <v>175000000</v>
      </c>
    </row>
    <row r="751" spans="1:12" ht="28.5" hidden="1">
      <c r="A751" s="239" t="s">
        <v>1624</v>
      </c>
      <c r="B751" s="240" t="s">
        <v>1625</v>
      </c>
      <c r="C751" s="13">
        <v>0</v>
      </c>
      <c r="D751" s="13">
        <v>0</v>
      </c>
      <c r="E751" s="13">
        <v>25000000</v>
      </c>
      <c r="F751" s="13">
        <v>0</v>
      </c>
      <c r="G751" s="13">
        <v>25000000</v>
      </c>
      <c r="H751" s="13">
        <v>25000000</v>
      </c>
      <c r="I751" s="13">
        <v>20006951</v>
      </c>
      <c r="J751" s="13">
        <v>20006951</v>
      </c>
      <c r="K751" s="13">
        <v>20006951</v>
      </c>
      <c r="L751" s="13">
        <v>0</v>
      </c>
    </row>
    <row r="752" spans="1:12" ht="42.75" hidden="1">
      <c r="A752" s="243" t="s">
        <v>1626</v>
      </c>
      <c r="B752" s="244" t="s">
        <v>1627</v>
      </c>
      <c r="C752" s="16">
        <v>390000000</v>
      </c>
      <c r="D752" s="16">
        <v>0</v>
      </c>
      <c r="E752" s="16">
        <v>100000000</v>
      </c>
      <c r="F752" s="16">
        <v>0</v>
      </c>
      <c r="G752" s="16">
        <v>490000000</v>
      </c>
      <c r="H752" s="16">
        <v>483160000</v>
      </c>
      <c r="I752" s="16">
        <v>483160000</v>
      </c>
      <c r="J752" s="16">
        <v>160300000</v>
      </c>
      <c r="K752" s="13">
        <v>160300000</v>
      </c>
      <c r="L752" s="13">
        <v>6840000</v>
      </c>
    </row>
    <row r="753" spans="1:12" ht="28.5" hidden="1">
      <c r="A753" s="239" t="s">
        <v>1628</v>
      </c>
      <c r="B753" s="240" t="s">
        <v>1629</v>
      </c>
      <c r="C753" s="13">
        <v>390000000</v>
      </c>
      <c r="D753" s="13">
        <v>0</v>
      </c>
      <c r="E753" s="13">
        <v>100000000</v>
      </c>
      <c r="F753" s="13">
        <v>0</v>
      </c>
      <c r="G753" s="13">
        <v>490000000</v>
      </c>
      <c r="H753" s="13">
        <v>483160000</v>
      </c>
      <c r="I753" s="13">
        <v>483160000</v>
      </c>
      <c r="J753" s="13">
        <v>160300000</v>
      </c>
      <c r="K753" s="13">
        <v>160300000</v>
      </c>
      <c r="L753" s="13">
        <v>6840000</v>
      </c>
    </row>
    <row r="754" spans="1:12" ht="28.5" hidden="1">
      <c r="A754" s="243" t="s">
        <v>1630</v>
      </c>
      <c r="B754" s="244" t="s">
        <v>1481</v>
      </c>
      <c r="C754" s="16">
        <v>1323310000</v>
      </c>
      <c r="D754" s="16">
        <v>0</v>
      </c>
      <c r="E754" s="16">
        <v>1440000000</v>
      </c>
      <c r="F754" s="16">
        <v>957480018</v>
      </c>
      <c r="G754" s="16">
        <v>1805829982</v>
      </c>
      <c r="H754" s="16">
        <v>1440829982</v>
      </c>
      <c r="I754" s="16">
        <v>28658000</v>
      </c>
      <c r="J754" s="16">
        <v>28658000</v>
      </c>
      <c r="K754" s="13">
        <v>21658000</v>
      </c>
      <c r="L754" s="13">
        <v>365000000</v>
      </c>
    </row>
    <row r="755" spans="1:12" ht="42.75" hidden="1">
      <c r="A755" s="243" t="s">
        <v>1631</v>
      </c>
      <c r="B755" s="244" t="s">
        <v>1632</v>
      </c>
      <c r="C755" s="16">
        <v>100000000</v>
      </c>
      <c r="D755" s="16">
        <v>0</v>
      </c>
      <c r="E755" s="16">
        <v>0</v>
      </c>
      <c r="F755" s="16">
        <v>0</v>
      </c>
      <c r="G755" s="16">
        <v>100000000</v>
      </c>
      <c r="H755" s="16">
        <v>100000000</v>
      </c>
      <c r="I755" s="16">
        <v>0</v>
      </c>
      <c r="J755" s="16">
        <v>0</v>
      </c>
      <c r="K755" s="13">
        <v>0</v>
      </c>
      <c r="L755" s="13">
        <v>0</v>
      </c>
    </row>
    <row r="756" spans="1:12" ht="15" hidden="1">
      <c r="A756" s="239" t="s">
        <v>1633</v>
      </c>
      <c r="B756" s="240" t="s">
        <v>1634</v>
      </c>
      <c r="C756" s="13">
        <v>100000000</v>
      </c>
      <c r="D756" s="13">
        <v>0</v>
      </c>
      <c r="E756" s="13">
        <v>0</v>
      </c>
      <c r="F756" s="13">
        <v>0</v>
      </c>
      <c r="G756" s="13">
        <v>100000000</v>
      </c>
      <c r="H756" s="13">
        <v>100000000</v>
      </c>
      <c r="I756" s="13">
        <v>0</v>
      </c>
      <c r="J756" s="13">
        <v>0</v>
      </c>
      <c r="K756" s="13">
        <v>0</v>
      </c>
      <c r="L756" s="13">
        <v>0</v>
      </c>
    </row>
    <row r="757" spans="1:12" ht="42.75" hidden="1">
      <c r="A757" s="243" t="s">
        <v>1635</v>
      </c>
      <c r="B757" s="244" t="s">
        <v>1636</v>
      </c>
      <c r="C757" s="16">
        <v>0</v>
      </c>
      <c r="D757" s="16">
        <v>0</v>
      </c>
      <c r="E757" s="16">
        <v>1440000000</v>
      </c>
      <c r="F757" s="16">
        <v>320000000</v>
      </c>
      <c r="G757" s="16">
        <v>1120000000</v>
      </c>
      <c r="H757" s="16">
        <v>755000000</v>
      </c>
      <c r="I757" s="16">
        <v>28658000</v>
      </c>
      <c r="J757" s="16">
        <v>28658000</v>
      </c>
      <c r="K757" s="13">
        <v>21658000</v>
      </c>
      <c r="L757" s="13">
        <v>365000000</v>
      </c>
    </row>
    <row r="758" spans="1:12" ht="15" hidden="1">
      <c r="A758" s="239" t="s">
        <v>1637</v>
      </c>
      <c r="B758" s="240" t="s">
        <v>1638</v>
      </c>
      <c r="C758" s="13">
        <v>0</v>
      </c>
      <c r="D758" s="13">
        <v>0</v>
      </c>
      <c r="E758" s="13">
        <v>400000000</v>
      </c>
      <c r="F758" s="13">
        <v>0</v>
      </c>
      <c r="G758" s="13">
        <v>400000000</v>
      </c>
      <c r="H758" s="13">
        <v>400000000</v>
      </c>
      <c r="I758" s="13">
        <v>0</v>
      </c>
      <c r="J758" s="13">
        <v>0</v>
      </c>
      <c r="K758" s="13">
        <v>0</v>
      </c>
      <c r="L758" s="13">
        <v>0</v>
      </c>
    </row>
    <row r="759" spans="1:12" ht="15" hidden="1">
      <c r="A759" s="239" t="s">
        <v>1639</v>
      </c>
      <c r="B759" s="240" t="s">
        <v>1640</v>
      </c>
      <c r="C759" s="13">
        <v>0</v>
      </c>
      <c r="D759" s="13">
        <v>0</v>
      </c>
      <c r="E759" s="13">
        <v>320000000</v>
      </c>
      <c r="F759" s="13">
        <v>320000000</v>
      </c>
      <c r="G759" s="13">
        <v>0</v>
      </c>
      <c r="H759" s="13">
        <v>0</v>
      </c>
      <c r="I759" s="13">
        <v>0</v>
      </c>
      <c r="J759" s="13">
        <v>0</v>
      </c>
      <c r="K759" s="13">
        <v>0</v>
      </c>
      <c r="L759" s="13">
        <v>0</v>
      </c>
    </row>
    <row r="760" spans="1:12" ht="28.5" hidden="1">
      <c r="A760" s="239" t="s">
        <v>1641</v>
      </c>
      <c r="B760" s="240" t="s">
        <v>1642</v>
      </c>
      <c r="C760" s="13">
        <v>0</v>
      </c>
      <c r="D760" s="13">
        <v>0</v>
      </c>
      <c r="E760" s="13">
        <v>400000000</v>
      </c>
      <c r="F760" s="13">
        <v>0</v>
      </c>
      <c r="G760" s="13">
        <v>400000000</v>
      </c>
      <c r="H760" s="13">
        <v>35000000</v>
      </c>
      <c r="I760" s="13">
        <v>28658000</v>
      </c>
      <c r="J760" s="13">
        <v>28658000</v>
      </c>
      <c r="K760" s="13">
        <v>21658000</v>
      </c>
      <c r="L760" s="13">
        <v>365000000</v>
      </c>
    </row>
    <row r="761" spans="1:12" ht="28.5" hidden="1">
      <c r="A761" s="239" t="s">
        <v>1643</v>
      </c>
      <c r="B761" s="240" t="s">
        <v>1644</v>
      </c>
      <c r="C761" s="13">
        <v>0</v>
      </c>
      <c r="D761" s="13">
        <v>0</v>
      </c>
      <c r="E761" s="13">
        <v>170957624</v>
      </c>
      <c r="F761" s="13">
        <v>0</v>
      </c>
      <c r="G761" s="13">
        <v>170957624</v>
      </c>
      <c r="H761" s="13">
        <v>170957624</v>
      </c>
      <c r="I761" s="13">
        <v>0</v>
      </c>
      <c r="J761" s="13">
        <v>0</v>
      </c>
      <c r="K761" s="13">
        <v>0</v>
      </c>
      <c r="L761" s="13">
        <v>0</v>
      </c>
    </row>
    <row r="762" spans="1:12" ht="28.5" hidden="1">
      <c r="A762" s="239" t="s">
        <v>1645</v>
      </c>
      <c r="B762" s="240" t="s">
        <v>1646</v>
      </c>
      <c r="C762" s="13">
        <v>0</v>
      </c>
      <c r="D762" s="13">
        <v>0</v>
      </c>
      <c r="E762" s="13">
        <v>149042376</v>
      </c>
      <c r="F762" s="13">
        <v>0</v>
      </c>
      <c r="G762" s="13">
        <v>149042376</v>
      </c>
      <c r="H762" s="13">
        <v>149042376</v>
      </c>
      <c r="I762" s="13">
        <v>0</v>
      </c>
      <c r="J762" s="13">
        <v>0</v>
      </c>
      <c r="K762" s="13">
        <v>0</v>
      </c>
      <c r="L762" s="13">
        <v>0</v>
      </c>
    </row>
    <row r="763" spans="1:12" ht="28.5" hidden="1">
      <c r="A763" s="243" t="s">
        <v>1647</v>
      </c>
      <c r="B763" s="244" t="s">
        <v>1648</v>
      </c>
      <c r="C763" s="16">
        <v>1223310000</v>
      </c>
      <c r="D763" s="16">
        <v>0</v>
      </c>
      <c r="E763" s="16">
        <v>0</v>
      </c>
      <c r="F763" s="16">
        <v>637480018</v>
      </c>
      <c r="G763" s="16">
        <v>585829982</v>
      </c>
      <c r="H763" s="16">
        <v>585829982</v>
      </c>
      <c r="I763" s="16">
        <v>0</v>
      </c>
      <c r="J763" s="16">
        <v>0</v>
      </c>
      <c r="K763" s="13">
        <v>0</v>
      </c>
      <c r="L763" s="13">
        <v>0</v>
      </c>
    </row>
    <row r="764" spans="1:12" ht="42.75" hidden="1">
      <c r="A764" s="239" t="s">
        <v>1649</v>
      </c>
      <c r="B764" s="240" t="s">
        <v>1650</v>
      </c>
      <c r="C764" s="13">
        <v>1223310000</v>
      </c>
      <c r="D764" s="13">
        <v>0</v>
      </c>
      <c r="E764" s="13">
        <v>0</v>
      </c>
      <c r="F764" s="13">
        <v>637480018</v>
      </c>
      <c r="G764" s="13">
        <v>585829982</v>
      </c>
      <c r="H764" s="13">
        <v>585829982</v>
      </c>
      <c r="I764" s="13">
        <v>0</v>
      </c>
      <c r="J764" s="13">
        <v>0</v>
      </c>
      <c r="K764" s="13">
        <v>0</v>
      </c>
      <c r="L764" s="13">
        <v>0</v>
      </c>
    </row>
    <row r="765" spans="1:12" ht="57" hidden="1">
      <c r="A765" s="243" t="s">
        <v>1651</v>
      </c>
      <c r="B765" s="244" t="s">
        <v>1652</v>
      </c>
      <c r="C765" s="16">
        <v>2527000000</v>
      </c>
      <c r="D765" s="16">
        <v>392636793</v>
      </c>
      <c r="E765" s="16">
        <v>0</v>
      </c>
      <c r="F765" s="16">
        <v>0</v>
      </c>
      <c r="G765" s="16">
        <v>2919636793</v>
      </c>
      <c r="H765" s="16">
        <v>2919636793</v>
      </c>
      <c r="I765" s="16">
        <v>2919636793</v>
      </c>
      <c r="J765" s="16">
        <v>2546410659</v>
      </c>
      <c r="K765" s="13">
        <v>2546410659</v>
      </c>
      <c r="L765" s="13">
        <v>0</v>
      </c>
    </row>
    <row r="766" spans="1:12" ht="28.5" hidden="1">
      <c r="A766" s="239" t="s">
        <v>1653</v>
      </c>
      <c r="B766" s="240" t="s">
        <v>1654</v>
      </c>
      <c r="C766" s="13">
        <v>2527000000</v>
      </c>
      <c r="D766" s="13">
        <v>0</v>
      </c>
      <c r="E766" s="13">
        <v>0</v>
      </c>
      <c r="F766" s="13">
        <v>0</v>
      </c>
      <c r="G766" s="13">
        <v>2527000000</v>
      </c>
      <c r="H766" s="13">
        <v>2527000000</v>
      </c>
      <c r="I766" s="13">
        <v>2527000000</v>
      </c>
      <c r="J766" s="13">
        <v>2527000000</v>
      </c>
      <c r="K766" s="13">
        <v>2527000000</v>
      </c>
      <c r="L766" s="13">
        <v>0</v>
      </c>
    </row>
    <row r="767" spans="1:12" ht="28.5" hidden="1">
      <c r="A767" s="239" t="s">
        <v>1655</v>
      </c>
      <c r="B767" s="240" t="s">
        <v>1656</v>
      </c>
      <c r="C767" s="13">
        <v>0</v>
      </c>
      <c r="D767" s="13">
        <v>392636793</v>
      </c>
      <c r="E767" s="13">
        <v>0</v>
      </c>
      <c r="F767" s="13">
        <v>0</v>
      </c>
      <c r="G767" s="13">
        <v>392636793</v>
      </c>
      <c r="H767" s="13">
        <v>392636793</v>
      </c>
      <c r="I767" s="13">
        <v>392636793</v>
      </c>
      <c r="J767" s="13">
        <v>19410659</v>
      </c>
      <c r="K767" s="13">
        <v>19410659</v>
      </c>
      <c r="L767" s="13">
        <v>0</v>
      </c>
    </row>
    <row r="768" spans="1:12" ht="15" hidden="1">
      <c r="A768" s="241" t="s">
        <v>1657</v>
      </c>
      <c r="B768" s="242" t="s">
        <v>1658</v>
      </c>
      <c r="C768" s="15">
        <v>1479000000</v>
      </c>
      <c r="D768" s="15">
        <v>0</v>
      </c>
      <c r="E768" s="15">
        <v>620152738</v>
      </c>
      <c r="F768" s="15">
        <v>460152738</v>
      </c>
      <c r="G768" s="15">
        <v>1639000000</v>
      </c>
      <c r="H768" s="15">
        <v>1306467262</v>
      </c>
      <c r="I768" s="15">
        <v>1126317262</v>
      </c>
      <c r="J768" s="15">
        <v>213980000</v>
      </c>
      <c r="K768" s="13">
        <v>205280000</v>
      </c>
      <c r="L768" s="13">
        <v>332532738</v>
      </c>
    </row>
    <row r="769" spans="1:12" ht="42.75" hidden="1">
      <c r="A769" s="249" t="s">
        <v>1659</v>
      </c>
      <c r="B769" s="244" t="s">
        <v>1579</v>
      </c>
      <c r="C769" s="16">
        <v>1479000000</v>
      </c>
      <c r="D769" s="16">
        <v>0</v>
      </c>
      <c r="E769" s="16">
        <v>620152738</v>
      </c>
      <c r="F769" s="16">
        <v>460152738</v>
      </c>
      <c r="G769" s="16">
        <v>1639000000</v>
      </c>
      <c r="H769" s="16">
        <v>1306467262</v>
      </c>
      <c r="I769" s="16">
        <v>1126317262</v>
      </c>
      <c r="J769" s="16">
        <v>213980000</v>
      </c>
      <c r="K769" s="13">
        <v>205280000</v>
      </c>
      <c r="L769" s="13">
        <v>332532738</v>
      </c>
    </row>
    <row r="770" spans="1:12" ht="42.75" hidden="1">
      <c r="A770" s="249" t="s">
        <v>1660</v>
      </c>
      <c r="B770" s="244" t="s">
        <v>1661</v>
      </c>
      <c r="C770" s="16">
        <v>488000000</v>
      </c>
      <c r="D770" s="16">
        <v>0</v>
      </c>
      <c r="E770" s="16">
        <v>460152738</v>
      </c>
      <c r="F770" s="16">
        <v>310152738</v>
      </c>
      <c r="G770" s="16">
        <v>638000000</v>
      </c>
      <c r="H770" s="16">
        <v>388297262</v>
      </c>
      <c r="I770" s="16">
        <v>368147262</v>
      </c>
      <c r="J770" s="16">
        <v>82240000</v>
      </c>
      <c r="K770" s="13">
        <v>82240000</v>
      </c>
      <c r="L770" s="13">
        <v>249702738</v>
      </c>
    </row>
    <row r="771" spans="1:12" ht="28.5" hidden="1">
      <c r="A771" s="239" t="s">
        <v>1662</v>
      </c>
      <c r="B771" s="240" t="s">
        <v>1663</v>
      </c>
      <c r="C771" s="13">
        <v>380000000</v>
      </c>
      <c r="D771" s="13">
        <v>0</v>
      </c>
      <c r="E771" s="13">
        <v>235000000</v>
      </c>
      <c r="F771" s="13">
        <v>225152738</v>
      </c>
      <c r="G771" s="13">
        <v>389847262</v>
      </c>
      <c r="H771" s="13">
        <v>388297262</v>
      </c>
      <c r="I771" s="13">
        <v>368147262</v>
      </c>
      <c r="J771" s="13">
        <v>82240000</v>
      </c>
      <c r="K771" s="13">
        <v>82240000</v>
      </c>
      <c r="L771" s="13">
        <v>1550000</v>
      </c>
    </row>
    <row r="772" spans="1:12" ht="28.5" hidden="1">
      <c r="A772" s="239" t="s">
        <v>1664</v>
      </c>
      <c r="B772" s="240" t="s">
        <v>1665</v>
      </c>
      <c r="C772" s="13">
        <v>108000000</v>
      </c>
      <c r="D772" s="13">
        <v>0</v>
      </c>
      <c r="E772" s="13">
        <v>0</v>
      </c>
      <c r="F772" s="13">
        <v>85000000</v>
      </c>
      <c r="G772" s="13">
        <v>23000000</v>
      </c>
      <c r="H772" s="13">
        <v>0</v>
      </c>
      <c r="I772" s="13">
        <v>0</v>
      </c>
      <c r="J772" s="13">
        <v>0</v>
      </c>
      <c r="K772" s="13">
        <v>0</v>
      </c>
      <c r="L772" s="13">
        <v>23000000</v>
      </c>
    </row>
    <row r="773" spans="1:12" ht="28.5" hidden="1">
      <c r="A773" s="239" t="s">
        <v>1666</v>
      </c>
      <c r="B773" s="240" t="s">
        <v>1667</v>
      </c>
      <c r="C773" s="13">
        <v>0</v>
      </c>
      <c r="D773" s="13">
        <v>0</v>
      </c>
      <c r="E773" s="13">
        <v>225152738</v>
      </c>
      <c r="F773" s="13">
        <v>0</v>
      </c>
      <c r="G773" s="13">
        <v>225152738</v>
      </c>
      <c r="H773" s="13">
        <v>0</v>
      </c>
      <c r="I773" s="13">
        <v>0</v>
      </c>
      <c r="J773" s="13">
        <v>0</v>
      </c>
      <c r="K773" s="13">
        <v>0</v>
      </c>
      <c r="L773" s="13">
        <v>225152738</v>
      </c>
    </row>
    <row r="774" spans="1:12" ht="28.5" hidden="1">
      <c r="A774" s="243" t="s">
        <v>1668</v>
      </c>
      <c r="B774" s="244" t="s">
        <v>1669</v>
      </c>
      <c r="C774" s="16">
        <v>380000000</v>
      </c>
      <c r="D774" s="16">
        <v>0</v>
      </c>
      <c r="E774" s="16">
        <v>160000000</v>
      </c>
      <c r="F774" s="16">
        <v>150000000</v>
      </c>
      <c r="G774" s="16">
        <v>390000000</v>
      </c>
      <c r="H774" s="16">
        <v>355970000</v>
      </c>
      <c r="I774" s="16">
        <v>195970000</v>
      </c>
      <c r="J774" s="16">
        <v>67730000</v>
      </c>
      <c r="K774" s="13">
        <v>67730000</v>
      </c>
      <c r="L774" s="13">
        <v>34030000</v>
      </c>
    </row>
    <row r="775" spans="1:12" ht="28.5" hidden="1">
      <c r="A775" s="239" t="s">
        <v>1670</v>
      </c>
      <c r="B775" s="240" t="s">
        <v>1671</v>
      </c>
      <c r="C775" s="13">
        <v>380000000</v>
      </c>
      <c r="D775" s="13">
        <v>0</v>
      </c>
      <c r="E775" s="13">
        <v>0</v>
      </c>
      <c r="F775" s="13">
        <v>150000000</v>
      </c>
      <c r="G775" s="13">
        <v>230000000</v>
      </c>
      <c r="H775" s="13">
        <v>195970000</v>
      </c>
      <c r="I775" s="13">
        <v>195970000</v>
      </c>
      <c r="J775" s="13">
        <v>67730000</v>
      </c>
      <c r="K775" s="13">
        <v>67730000</v>
      </c>
      <c r="L775" s="13">
        <v>34030000</v>
      </c>
    </row>
    <row r="776" spans="1:12" ht="42.75" hidden="1">
      <c r="A776" s="239" t="s">
        <v>1672</v>
      </c>
      <c r="B776" s="240" t="s">
        <v>1673</v>
      </c>
      <c r="C776" s="13">
        <v>0</v>
      </c>
      <c r="D776" s="13">
        <v>0</v>
      </c>
      <c r="E776" s="13">
        <v>160000000</v>
      </c>
      <c r="F776" s="13">
        <v>0</v>
      </c>
      <c r="G776" s="13">
        <v>160000000</v>
      </c>
      <c r="H776" s="13">
        <v>160000000</v>
      </c>
      <c r="I776" s="13">
        <v>0</v>
      </c>
      <c r="J776" s="13">
        <v>0</v>
      </c>
      <c r="K776" s="13">
        <v>0</v>
      </c>
      <c r="L776" s="13">
        <v>0</v>
      </c>
    </row>
    <row r="777" spans="1:12" ht="57" hidden="1">
      <c r="A777" s="243" t="s">
        <v>1674</v>
      </c>
      <c r="B777" s="244" t="s">
        <v>1675</v>
      </c>
      <c r="C777" s="16">
        <v>491000000</v>
      </c>
      <c r="D777" s="16">
        <v>0</v>
      </c>
      <c r="E777" s="16">
        <v>0</v>
      </c>
      <c r="F777" s="16">
        <v>0</v>
      </c>
      <c r="G777" s="16">
        <v>491000000</v>
      </c>
      <c r="H777" s="16">
        <v>490100000</v>
      </c>
      <c r="I777" s="16">
        <v>490100000</v>
      </c>
      <c r="J777" s="16">
        <v>35710000</v>
      </c>
      <c r="K777" s="13">
        <v>35710000</v>
      </c>
      <c r="L777" s="13">
        <v>900000</v>
      </c>
    </row>
    <row r="778" spans="1:12" ht="28.5" hidden="1">
      <c r="A778" s="239" t="s">
        <v>1676</v>
      </c>
      <c r="B778" s="240" t="s">
        <v>1677</v>
      </c>
      <c r="C778" s="13">
        <v>491000000</v>
      </c>
      <c r="D778" s="13">
        <v>0</v>
      </c>
      <c r="E778" s="13">
        <v>0</v>
      </c>
      <c r="F778" s="13">
        <v>0</v>
      </c>
      <c r="G778" s="13">
        <v>491000000</v>
      </c>
      <c r="H778" s="13">
        <v>490100000</v>
      </c>
      <c r="I778" s="13">
        <v>490100000</v>
      </c>
      <c r="J778" s="13">
        <v>35710000</v>
      </c>
      <c r="K778" s="13">
        <v>35710000</v>
      </c>
      <c r="L778" s="13">
        <v>900000</v>
      </c>
    </row>
    <row r="779" spans="1:12" ht="28.5" hidden="1">
      <c r="A779" s="243" t="s">
        <v>1678</v>
      </c>
      <c r="B779" s="244" t="s">
        <v>1679</v>
      </c>
      <c r="C779" s="16">
        <v>120000000</v>
      </c>
      <c r="D779" s="16">
        <v>0</v>
      </c>
      <c r="E779" s="16">
        <v>0</v>
      </c>
      <c r="F779" s="16">
        <v>0</v>
      </c>
      <c r="G779" s="16">
        <v>120000000</v>
      </c>
      <c r="H779" s="16">
        <v>72100000</v>
      </c>
      <c r="I779" s="16">
        <v>72100000</v>
      </c>
      <c r="J779" s="16">
        <v>28300000</v>
      </c>
      <c r="K779" s="13">
        <v>19600000</v>
      </c>
      <c r="L779" s="13">
        <v>47900000</v>
      </c>
    </row>
    <row r="780" spans="1:12" ht="15" hidden="1">
      <c r="A780" s="239" t="s">
        <v>1680</v>
      </c>
      <c r="B780" s="240" t="s">
        <v>1681</v>
      </c>
      <c r="C780" s="13">
        <v>120000000</v>
      </c>
      <c r="D780" s="13">
        <v>0</v>
      </c>
      <c r="E780" s="13">
        <v>0</v>
      </c>
      <c r="F780" s="13">
        <v>0</v>
      </c>
      <c r="G780" s="13">
        <v>120000000</v>
      </c>
      <c r="H780" s="13">
        <v>72100000</v>
      </c>
      <c r="I780" s="13">
        <v>72100000</v>
      </c>
      <c r="J780" s="13">
        <v>28300000</v>
      </c>
      <c r="K780" s="13">
        <v>19600000</v>
      </c>
      <c r="L780" s="13">
        <v>47900000</v>
      </c>
    </row>
    <row r="781" spans="1:12" ht="28.5" hidden="1">
      <c r="A781" s="241" t="s">
        <v>1682</v>
      </c>
      <c r="B781" s="242" t="s">
        <v>1683</v>
      </c>
      <c r="C781" s="15">
        <v>4739278611</v>
      </c>
      <c r="D781" s="15">
        <v>2992974184</v>
      </c>
      <c r="E781" s="15">
        <v>864340849</v>
      </c>
      <c r="F781" s="15">
        <v>864340849</v>
      </c>
      <c r="G781" s="15">
        <v>7732252795</v>
      </c>
      <c r="H781" s="15">
        <v>5991397496</v>
      </c>
      <c r="I781" s="15">
        <v>3720713862</v>
      </c>
      <c r="J781" s="15">
        <v>1091304866</v>
      </c>
      <c r="K781" s="13">
        <v>879082502</v>
      </c>
      <c r="L781" s="13">
        <v>1740855299</v>
      </c>
    </row>
    <row r="782" spans="1:12" ht="28.5" hidden="1">
      <c r="A782" s="243" t="s">
        <v>1684</v>
      </c>
      <c r="B782" s="244" t="s">
        <v>1603</v>
      </c>
      <c r="C782" s="16">
        <v>4739278611</v>
      </c>
      <c r="D782" s="16">
        <v>2992974184</v>
      </c>
      <c r="E782" s="16">
        <v>864340849</v>
      </c>
      <c r="F782" s="16">
        <v>864340849</v>
      </c>
      <c r="G782" s="16">
        <v>7732252795</v>
      </c>
      <c r="H782" s="16">
        <v>5991397496</v>
      </c>
      <c r="I782" s="16">
        <v>3720713862</v>
      </c>
      <c r="J782" s="16">
        <v>1091304866</v>
      </c>
      <c r="K782" s="13">
        <v>879082502</v>
      </c>
      <c r="L782" s="13">
        <v>1740855299</v>
      </c>
    </row>
    <row r="783" spans="1:12" ht="28.5" hidden="1">
      <c r="A783" s="243" t="s">
        <v>1685</v>
      </c>
      <c r="B783" s="244" t="s">
        <v>1686</v>
      </c>
      <c r="C783" s="16">
        <v>716694710</v>
      </c>
      <c r="D783" s="16">
        <v>0</v>
      </c>
      <c r="E783" s="16">
        <v>0</v>
      </c>
      <c r="F783" s="16">
        <v>235311472</v>
      </c>
      <c r="G783" s="16">
        <v>481383238</v>
      </c>
      <c r="H783" s="16">
        <v>481383238</v>
      </c>
      <c r="I783" s="16">
        <v>457140000</v>
      </c>
      <c r="J783" s="16">
        <v>263820000</v>
      </c>
      <c r="K783" s="13">
        <v>263445000</v>
      </c>
      <c r="L783" s="13">
        <v>0</v>
      </c>
    </row>
    <row r="784" spans="1:12" ht="28.5" hidden="1">
      <c r="A784" s="243" t="s">
        <v>1687</v>
      </c>
      <c r="B784" s="244" t="s">
        <v>1688</v>
      </c>
      <c r="C784" s="16">
        <v>716694710</v>
      </c>
      <c r="D784" s="16">
        <v>0</v>
      </c>
      <c r="E784" s="16">
        <v>0</v>
      </c>
      <c r="F784" s="16">
        <v>235311472</v>
      </c>
      <c r="G784" s="16">
        <v>481383238</v>
      </c>
      <c r="H784" s="16">
        <v>481383238</v>
      </c>
      <c r="I784" s="16">
        <v>457140000</v>
      </c>
      <c r="J784" s="16">
        <v>263820000</v>
      </c>
      <c r="K784" s="13">
        <v>263445000</v>
      </c>
      <c r="L784" s="13">
        <v>0</v>
      </c>
    </row>
    <row r="785" spans="1:12" ht="15" hidden="1">
      <c r="A785" s="239" t="s">
        <v>1689</v>
      </c>
      <c r="B785" s="240" t="s">
        <v>1690</v>
      </c>
      <c r="C785" s="13">
        <v>716694710</v>
      </c>
      <c r="D785" s="13">
        <v>0</v>
      </c>
      <c r="E785" s="13">
        <v>0</v>
      </c>
      <c r="F785" s="13">
        <v>235311472</v>
      </c>
      <c r="G785" s="13">
        <v>481383238</v>
      </c>
      <c r="H785" s="13">
        <v>481383238</v>
      </c>
      <c r="I785" s="13">
        <v>457140000</v>
      </c>
      <c r="J785" s="13">
        <v>263820000</v>
      </c>
      <c r="K785" s="13">
        <v>263445000</v>
      </c>
      <c r="L785" s="13">
        <v>0</v>
      </c>
    </row>
    <row r="786" spans="1:12" ht="15" hidden="1">
      <c r="A786" s="243" t="s">
        <v>1691</v>
      </c>
      <c r="B786" s="244" t="s">
        <v>1692</v>
      </c>
      <c r="C786" s="16">
        <v>729614549</v>
      </c>
      <c r="D786" s="16">
        <v>0</v>
      </c>
      <c r="E786" s="16">
        <v>273194549</v>
      </c>
      <c r="F786" s="16">
        <v>273194549</v>
      </c>
      <c r="G786" s="16">
        <v>729614549</v>
      </c>
      <c r="H786" s="16">
        <v>659926021</v>
      </c>
      <c r="I786" s="16">
        <v>641802167</v>
      </c>
      <c r="J786" s="16">
        <v>107515000</v>
      </c>
      <c r="K786" s="13">
        <v>84265000</v>
      </c>
      <c r="L786" s="13">
        <v>69688528</v>
      </c>
    </row>
    <row r="787" spans="1:12" ht="15" hidden="1">
      <c r="A787" s="243" t="s">
        <v>1693</v>
      </c>
      <c r="B787" s="244" t="s">
        <v>1694</v>
      </c>
      <c r="C787" s="16">
        <v>150000000</v>
      </c>
      <c r="D787" s="16">
        <v>0</v>
      </c>
      <c r="E787" s="16">
        <v>273194549</v>
      </c>
      <c r="F787" s="16">
        <v>0</v>
      </c>
      <c r="G787" s="16">
        <v>423194549</v>
      </c>
      <c r="H787" s="16">
        <v>353506021</v>
      </c>
      <c r="I787" s="16">
        <v>338022167</v>
      </c>
      <c r="J787" s="16">
        <v>30000000</v>
      </c>
      <c r="K787" s="13">
        <v>30000000</v>
      </c>
      <c r="L787" s="13">
        <v>69688528</v>
      </c>
    </row>
    <row r="788" spans="1:12" ht="28.5" hidden="1">
      <c r="A788" s="239" t="s">
        <v>1695</v>
      </c>
      <c r="B788" s="240" t="s">
        <v>1696</v>
      </c>
      <c r="C788" s="13">
        <v>150000000</v>
      </c>
      <c r="D788" s="13">
        <v>0</v>
      </c>
      <c r="E788" s="13">
        <v>273194549</v>
      </c>
      <c r="F788" s="13">
        <v>0</v>
      </c>
      <c r="G788" s="13">
        <v>423194549</v>
      </c>
      <c r="H788" s="13">
        <v>353506021</v>
      </c>
      <c r="I788" s="13">
        <v>338022167</v>
      </c>
      <c r="J788" s="13">
        <v>30000000</v>
      </c>
      <c r="K788" s="13">
        <v>30000000</v>
      </c>
      <c r="L788" s="13">
        <v>69688528</v>
      </c>
    </row>
    <row r="789" spans="1:12" ht="15" hidden="1">
      <c r="A789" s="243" t="s">
        <v>1697</v>
      </c>
      <c r="B789" s="244" t="s">
        <v>1698</v>
      </c>
      <c r="C789" s="16">
        <v>579614549</v>
      </c>
      <c r="D789" s="16">
        <v>0</v>
      </c>
      <c r="E789" s="16">
        <v>0</v>
      </c>
      <c r="F789" s="16">
        <v>273194549</v>
      </c>
      <c r="G789" s="16">
        <v>306420000</v>
      </c>
      <c r="H789" s="16">
        <v>306420000</v>
      </c>
      <c r="I789" s="16">
        <v>303780000</v>
      </c>
      <c r="J789" s="16">
        <v>77515000</v>
      </c>
      <c r="K789" s="13">
        <v>54265000</v>
      </c>
      <c r="L789" s="13">
        <v>0</v>
      </c>
    </row>
    <row r="790" spans="1:12" ht="42.75" hidden="1">
      <c r="A790" s="243" t="s">
        <v>1699</v>
      </c>
      <c r="B790" s="244" t="s">
        <v>1700</v>
      </c>
      <c r="C790" s="16">
        <v>156420000</v>
      </c>
      <c r="D790" s="16">
        <v>0</v>
      </c>
      <c r="E790" s="16">
        <v>0</v>
      </c>
      <c r="F790" s="16">
        <v>0</v>
      </c>
      <c r="G790" s="16">
        <v>156420000</v>
      </c>
      <c r="H790" s="16">
        <v>156420000</v>
      </c>
      <c r="I790" s="16">
        <v>153780000</v>
      </c>
      <c r="J790" s="16">
        <v>54265000</v>
      </c>
      <c r="K790" s="13">
        <v>54265000</v>
      </c>
      <c r="L790" s="13">
        <v>0</v>
      </c>
    </row>
    <row r="791" spans="1:12" ht="15" hidden="1">
      <c r="A791" s="239" t="s">
        <v>1701</v>
      </c>
      <c r="B791" s="240" t="s">
        <v>1702</v>
      </c>
      <c r="C791" s="13">
        <v>156420000</v>
      </c>
      <c r="D791" s="13">
        <v>0</v>
      </c>
      <c r="E791" s="13">
        <v>0</v>
      </c>
      <c r="F791" s="13">
        <v>0</v>
      </c>
      <c r="G791" s="13">
        <v>156420000</v>
      </c>
      <c r="H791" s="13">
        <v>156420000</v>
      </c>
      <c r="I791" s="13">
        <v>153780000</v>
      </c>
      <c r="J791" s="13">
        <v>54265000</v>
      </c>
      <c r="K791" s="13">
        <v>54265000</v>
      </c>
      <c r="L791" s="13">
        <v>0</v>
      </c>
    </row>
    <row r="792" spans="1:12" ht="28.5" hidden="1">
      <c r="A792" s="243" t="s">
        <v>1703</v>
      </c>
      <c r="B792" s="244" t="s">
        <v>1704</v>
      </c>
      <c r="C792" s="16">
        <v>423194549</v>
      </c>
      <c r="D792" s="16">
        <v>0</v>
      </c>
      <c r="E792" s="16">
        <v>0</v>
      </c>
      <c r="F792" s="16">
        <v>273194549</v>
      </c>
      <c r="G792" s="16">
        <v>150000000</v>
      </c>
      <c r="H792" s="16">
        <v>150000000</v>
      </c>
      <c r="I792" s="16">
        <v>150000000</v>
      </c>
      <c r="J792" s="16">
        <v>23250000</v>
      </c>
      <c r="K792" s="13">
        <v>0</v>
      </c>
      <c r="L792" s="13">
        <v>0</v>
      </c>
    </row>
    <row r="793" spans="1:12" ht="28.5" hidden="1">
      <c r="A793" s="239" t="s">
        <v>1705</v>
      </c>
      <c r="B793" s="240" t="s">
        <v>1706</v>
      </c>
      <c r="C793" s="13">
        <v>423194549</v>
      </c>
      <c r="D793" s="13">
        <v>0</v>
      </c>
      <c r="E793" s="13">
        <v>0</v>
      </c>
      <c r="F793" s="13">
        <v>273194549</v>
      </c>
      <c r="G793" s="13">
        <v>150000000</v>
      </c>
      <c r="H793" s="13">
        <v>150000000</v>
      </c>
      <c r="I793" s="13">
        <v>150000000</v>
      </c>
      <c r="J793" s="13">
        <v>23250000</v>
      </c>
      <c r="K793" s="13">
        <v>0</v>
      </c>
      <c r="L793" s="13">
        <v>0</v>
      </c>
    </row>
    <row r="794" spans="1:12" ht="28.5" hidden="1">
      <c r="A794" s="243" t="s">
        <v>1707</v>
      </c>
      <c r="B794" s="244" t="s">
        <v>1708</v>
      </c>
      <c r="C794" s="16">
        <v>160651472</v>
      </c>
      <c r="D794" s="16">
        <v>0</v>
      </c>
      <c r="E794" s="16">
        <v>80311472</v>
      </c>
      <c r="F794" s="16">
        <v>80311472</v>
      </c>
      <c r="G794" s="16">
        <v>160651472</v>
      </c>
      <c r="H794" s="16">
        <v>80340000</v>
      </c>
      <c r="I794" s="16">
        <v>77050000</v>
      </c>
      <c r="J794" s="16">
        <v>15000000</v>
      </c>
      <c r="K794" s="13">
        <v>15000000</v>
      </c>
      <c r="L794" s="13">
        <v>80311472</v>
      </c>
    </row>
    <row r="795" spans="1:12" ht="15" hidden="1">
      <c r="A795" s="243" t="s">
        <v>1709</v>
      </c>
      <c r="B795" s="244" t="s">
        <v>1694</v>
      </c>
      <c r="C795" s="16">
        <v>0</v>
      </c>
      <c r="D795" s="16">
        <v>0</v>
      </c>
      <c r="E795" s="16">
        <v>80311472</v>
      </c>
      <c r="F795" s="16">
        <v>0</v>
      </c>
      <c r="G795" s="16">
        <v>80311472</v>
      </c>
      <c r="H795" s="16">
        <v>0</v>
      </c>
      <c r="I795" s="16">
        <v>0</v>
      </c>
      <c r="J795" s="16">
        <v>0</v>
      </c>
      <c r="K795" s="13">
        <v>0</v>
      </c>
      <c r="L795" s="13">
        <v>80311472</v>
      </c>
    </row>
    <row r="796" spans="1:12" ht="85.5" hidden="1">
      <c r="A796" s="239" t="s">
        <v>1710</v>
      </c>
      <c r="B796" s="240" t="s">
        <v>1711</v>
      </c>
      <c r="C796" s="13">
        <v>0</v>
      </c>
      <c r="D796" s="13">
        <v>0</v>
      </c>
      <c r="E796" s="13">
        <v>80311472</v>
      </c>
      <c r="F796" s="13">
        <v>0</v>
      </c>
      <c r="G796" s="13">
        <v>80311472</v>
      </c>
      <c r="H796" s="13">
        <v>0</v>
      </c>
      <c r="I796" s="13">
        <v>0</v>
      </c>
      <c r="J796" s="13">
        <v>0</v>
      </c>
      <c r="K796" s="13">
        <v>0</v>
      </c>
      <c r="L796" s="13">
        <v>80311472</v>
      </c>
    </row>
    <row r="797" spans="1:12" ht="15" hidden="1">
      <c r="A797" s="243" t="s">
        <v>1712</v>
      </c>
      <c r="B797" s="244" t="s">
        <v>1698</v>
      </c>
      <c r="C797" s="16">
        <v>160651472</v>
      </c>
      <c r="D797" s="16">
        <v>0</v>
      </c>
      <c r="E797" s="16">
        <v>0</v>
      </c>
      <c r="F797" s="16">
        <v>80311472</v>
      </c>
      <c r="G797" s="16">
        <v>80340000</v>
      </c>
      <c r="H797" s="16">
        <v>80340000</v>
      </c>
      <c r="I797" s="16">
        <v>77050000</v>
      </c>
      <c r="J797" s="16">
        <v>15000000</v>
      </c>
      <c r="K797" s="13">
        <v>15000000</v>
      </c>
      <c r="L797" s="13">
        <v>0</v>
      </c>
    </row>
    <row r="798" spans="1:12" ht="42.75" hidden="1">
      <c r="A798" s="243" t="s">
        <v>1713</v>
      </c>
      <c r="B798" s="244" t="s">
        <v>1714</v>
      </c>
      <c r="C798" s="16">
        <v>65340000</v>
      </c>
      <c r="D798" s="16">
        <v>0</v>
      </c>
      <c r="E798" s="16">
        <v>0</v>
      </c>
      <c r="F798" s="16">
        <v>0</v>
      </c>
      <c r="G798" s="16">
        <v>65340000</v>
      </c>
      <c r="H798" s="16">
        <v>65340000</v>
      </c>
      <c r="I798" s="16">
        <v>62050000</v>
      </c>
      <c r="J798" s="16">
        <v>15000000</v>
      </c>
      <c r="K798" s="13">
        <v>15000000</v>
      </c>
      <c r="L798" s="13">
        <v>0</v>
      </c>
    </row>
    <row r="799" spans="1:12" ht="15" hidden="1">
      <c r="A799" s="239" t="s">
        <v>1715</v>
      </c>
      <c r="B799" s="240" t="s">
        <v>1716</v>
      </c>
      <c r="C799" s="13">
        <v>65340000</v>
      </c>
      <c r="D799" s="13">
        <v>0</v>
      </c>
      <c r="E799" s="13">
        <v>0</v>
      </c>
      <c r="F799" s="13">
        <v>0</v>
      </c>
      <c r="G799" s="13">
        <v>65340000</v>
      </c>
      <c r="H799" s="13">
        <v>65340000</v>
      </c>
      <c r="I799" s="13">
        <v>62050000</v>
      </c>
      <c r="J799" s="13">
        <v>15000000</v>
      </c>
      <c r="K799" s="13">
        <v>15000000</v>
      </c>
      <c r="L799" s="13">
        <v>0</v>
      </c>
    </row>
    <row r="800" spans="1:12" ht="28.5" hidden="1">
      <c r="A800" s="243" t="s">
        <v>1717</v>
      </c>
      <c r="B800" s="244" t="s">
        <v>1704</v>
      </c>
      <c r="C800" s="16">
        <v>95311472</v>
      </c>
      <c r="D800" s="16">
        <v>0</v>
      </c>
      <c r="E800" s="16">
        <v>0</v>
      </c>
      <c r="F800" s="16">
        <v>80311472</v>
      </c>
      <c r="G800" s="16">
        <v>15000000</v>
      </c>
      <c r="H800" s="16">
        <v>15000000</v>
      </c>
      <c r="I800" s="16">
        <v>15000000</v>
      </c>
      <c r="J800" s="16">
        <v>0</v>
      </c>
      <c r="K800" s="13">
        <v>0</v>
      </c>
      <c r="L800" s="13">
        <v>0</v>
      </c>
    </row>
    <row r="801" spans="1:12" ht="15" hidden="1">
      <c r="A801" s="239" t="s">
        <v>1718</v>
      </c>
      <c r="B801" s="240" t="s">
        <v>1719</v>
      </c>
      <c r="C801" s="13">
        <v>95311472</v>
      </c>
      <c r="D801" s="13">
        <v>0</v>
      </c>
      <c r="E801" s="13">
        <v>0</v>
      </c>
      <c r="F801" s="13">
        <v>80311472</v>
      </c>
      <c r="G801" s="13">
        <v>15000000</v>
      </c>
      <c r="H801" s="13">
        <v>15000000</v>
      </c>
      <c r="I801" s="13">
        <v>15000000</v>
      </c>
      <c r="J801" s="13">
        <v>0</v>
      </c>
      <c r="K801" s="13">
        <v>0</v>
      </c>
      <c r="L801" s="13">
        <v>0</v>
      </c>
    </row>
    <row r="802" spans="1:12" ht="28.5" hidden="1">
      <c r="A802" s="243" t="s">
        <v>1720</v>
      </c>
      <c r="B802" s="244" t="s">
        <v>1721</v>
      </c>
      <c r="C802" s="16">
        <v>1702430000</v>
      </c>
      <c r="D802" s="16">
        <v>1942974184</v>
      </c>
      <c r="E802" s="16">
        <v>0</v>
      </c>
      <c r="F802" s="16">
        <v>0</v>
      </c>
      <c r="G802" s="16">
        <v>3645404184</v>
      </c>
      <c r="H802" s="16">
        <v>2189123484</v>
      </c>
      <c r="I802" s="16">
        <v>931207620</v>
      </c>
      <c r="J802" s="16">
        <v>275693869</v>
      </c>
      <c r="K802" s="13">
        <v>134897000</v>
      </c>
      <c r="L802" s="13">
        <v>1456280700</v>
      </c>
    </row>
    <row r="803" spans="1:12" ht="15" hidden="1">
      <c r="A803" s="243" t="s">
        <v>1722</v>
      </c>
      <c r="B803" s="244" t="s">
        <v>1694</v>
      </c>
      <c r="C803" s="16">
        <v>150000000</v>
      </c>
      <c r="D803" s="16">
        <v>1942974184</v>
      </c>
      <c r="E803" s="16">
        <v>0</v>
      </c>
      <c r="F803" s="16">
        <v>0</v>
      </c>
      <c r="G803" s="16">
        <v>2092974184</v>
      </c>
      <c r="H803" s="16">
        <v>1168214184</v>
      </c>
      <c r="I803" s="16">
        <v>60000000</v>
      </c>
      <c r="J803" s="16">
        <v>0</v>
      </c>
      <c r="K803" s="13">
        <v>0</v>
      </c>
      <c r="L803" s="13">
        <v>924760000</v>
      </c>
    </row>
    <row r="804" spans="1:12" ht="15" hidden="1">
      <c r="A804" s="239" t="s">
        <v>1723</v>
      </c>
      <c r="B804" s="240" t="s">
        <v>1724</v>
      </c>
      <c r="C804" s="13">
        <v>150000000</v>
      </c>
      <c r="D804" s="13">
        <v>0</v>
      </c>
      <c r="E804" s="13">
        <v>0</v>
      </c>
      <c r="F804" s="13">
        <v>0</v>
      </c>
      <c r="G804" s="13">
        <v>150000000</v>
      </c>
      <c r="H804" s="13">
        <v>105000000</v>
      </c>
      <c r="I804" s="13">
        <v>60000000</v>
      </c>
      <c r="J804" s="13">
        <v>0</v>
      </c>
      <c r="K804" s="13">
        <v>0</v>
      </c>
      <c r="L804" s="13">
        <v>45000000</v>
      </c>
    </row>
    <row r="805" spans="1:12" ht="28.5" hidden="1">
      <c r="A805" s="239" t="s">
        <v>1725</v>
      </c>
      <c r="B805" s="240" t="s">
        <v>1726</v>
      </c>
      <c r="C805" s="13">
        <v>0</v>
      </c>
      <c r="D805" s="13">
        <v>1942974184</v>
      </c>
      <c r="E805" s="13">
        <v>0</v>
      </c>
      <c r="F805" s="13">
        <v>0</v>
      </c>
      <c r="G805" s="13">
        <v>1942974184</v>
      </c>
      <c r="H805" s="13">
        <v>1063214184</v>
      </c>
      <c r="I805" s="13">
        <v>0</v>
      </c>
      <c r="J805" s="13">
        <v>0</v>
      </c>
      <c r="K805" s="13">
        <v>0</v>
      </c>
      <c r="L805" s="13">
        <v>879760000</v>
      </c>
    </row>
    <row r="806" spans="1:12" ht="15" hidden="1">
      <c r="A806" s="243" t="s">
        <v>1727</v>
      </c>
      <c r="B806" s="244" t="s">
        <v>1698</v>
      </c>
      <c r="C806" s="16">
        <v>1552430000</v>
      </c>
      <c r="D806" s="16">
        <v>0</v>
      </c>
      <c r="E806" s="16">
        <v>0</v>
      </c>
      <c r="F806" s="16">
        <v>0</v>
      </c>
      <c r="G806" s="16">
        <v>1552430000</v>
      </c>
      <c r="H806" s="16">
        <v>1020909300</v>
      </c>
      <c r="I806" s="16">
        <v>871207620</v>
      </c>
      <c r="J806" s="16">
        <v>275693869</v>
      </c>
      <c r="K806" s="13">
        <v>134897000</v>
      </c>
      <c r="L806" s="13">
        <v>531520700</v>
      </c>
    </row>
    <row r="807" spans="1:12" ht="42.75" hidden="1">
      <c r="A807" s="243" t="s">
        <v>1728</v>
      </c>
      <c r="B807" s="244" t="s">
        <v>1700</v>
      </c>
      <c r="C807" s="16">
        <v>412280000</v>
      </c>
      <c r="D807" s="16">
        <v>0</v>
      </c>
      <c r="E807" s="16">
        <v>0</v>
      </c>
      <c r="F807" s="16">
        <v>0</v>
      </c>
      <c r="G807" s="16">
        <v>412280000</v>
      </c>
      <c r="H807" s="16">
        <v>401500000</v>
      </c>
      <c r="I807" s="16">
        <v>389440000</v>
      </c>
      <c r="J807" s="16">
        <v>134897000</v>
      </c>
      <c r="K807" s="13">
        <v>134897000</v>
      </c>
      <c r="L807" s="13">
        <v>10780000</v>
      </c>
    </row>
    <row r="808" spans="1:12" ht="15" hidden="1">
      <c r="A808" s="239" t="s">
        <v>1729</v>
      </c>
      <c r="B808" s="240" t="s">
        <v>1730</v>
      </c>
      <c r="C808" s="13">
        <v>412280000</v>
      </c>
      <c r="D808" s="13">
        <v>0</v>
      </c>
      <c r="E808" s="13">
        <v>0</v>
      </c>
      <c r="F808" s="13">
        <v>0</v>
      </c>
      <c r="G808" s="13">
        <v>412280000</v>
      </c>
      <c r="H808" s="13">
        <v>401500000</v>
      </c>
      <c r="I808" s="13">
        <v>389440000</v>
      </c>
      <c r="J808" s="13">
        <v>134897000</v>
      </c>
      <c r="K808" s="13">
        <v>134897000</v>
      </c>
      <c r="L808" s="13">
        <v>10780000</v>
      </c>
    </row>
    <row r="809" spans="1:12" ht="28.5" hidden="1">
      <c r="A809" s="243" t="s">
        <v>1731</v>
      </c>
      <c r="B809" s="244" t="s">
        <v>1704</v>
      </c>
      <c r="C809" s="16">
        <v>1140150000</v>
      </c>
      <c r="D809" s="16">
        <v>0</v>
      </c>
      <c r="E809" s="16">
        <v>0</v>
      </c>
      <c r="F809" s="16">
        <v>0</v>
      </c>
      <c r="G809" s="16">
        <v>1140150000</v>
      </c>
      <c r="H809" s="16">
        <v>619409300</v>
      </c>
      <c r="I809" s="16">
        <v>481767620</v>
      </c>
      <c r="J809" s="16">
        <v>140796869</v>
      </c>
      <c r="K809" s="13">
        <v>0</v>
      </c>
      <c r="L809" s="13">
        <v>520740700</v>
      </c>
    </row>
    <row r="810" spans="1:12" ht="15" hidden="1">
      <c r="A810" s="239" t="s">
        <v>1732</v>
      </c>
      <c r="B810" s="240" t="s">
        <v>1733</v>
      </c>
      <c r="C810" s="13">
        <v>656000000</v>
      </c>
      <c r="D810" s="13">
        <v>0</v>
      </c>
      <c r="E810" s="13">
        <v>0</v>
      </c>
      <c r="F810" s="13">
        <v>0</v>
      </c>
      <c r="G810" s="13">
        <v>656000000</v>
      </c>
      <c r="H810" s="13">
        <v>135260000</v>
      </c>
      <c r="I810" s="13">
        <v>0</v>
      </c>
      <c r="J810" s="13">
        <v>0</v>
      </c>
      <c r="K810" s="13">
        <v>0</v>
      </c>
      <c r="L810" s="13">
        <v>520740000</v>
      </c>
    </row>
    <row r="811" spans="1:12" ht="15" hidden="1">
      <c r="A811" s="239" t="s">
        <v>1734</v>
      </c>
      <c r="B811" s="240" t="s">
        <v>1735</v>
      </c>
      <c r="C811" s="13">
        <v>484150000</v>
      </c>
      <c r="D811" s="13">
        <v>0</v>
      </c>
      <c r="E811" s="13">
        <v>0</v>
      </c>
      <c r="F811" s="13">
        <v>0</v>
      </c>
      <c r="G811" s="13">
        <v>484150000</v>
      </c>
      <c r="H811" s="13">
        <v>484149300</v>
      </c>
      <c r="I811" s="13">
        <v>481767620</v>
      </c>
      <c r="J811" s="13">
        <v>140796869</v>
      </c>
      <c r="K811" s="13">
        <v>0</v>
      </c>
      <c r="L811" s="13">
        <v>700</v>
      </c>
    </row>
    <row r="812" spans="1:12" ht="42.75" hidden="1">
      <c r="A812" s="243" t="s">
        <v>1736</v>
      </c>
      <c r="B812" s="244" t="s">
        <v>1737</v>
      </c>
      <c r="C812" s="16">
        <v>347845711</v>
      </c>
      <c r="D812" s="16">
        <v>0</v>
      </c>
      <c r="E812" s="16">
        <v>155725711</v>
      </c>
      <c r="F812" s="16">
        <v>205725711</v>
      </c>
      <c r="G812" s="16">
        <v>297845711</v>
      </c>
      <c r="H812" s="16">
        <v>273670000</v>
      </c>
      <c r="I812" s="16">
        <v>142120000</v>
      </c>
      <c r="J812" s="16">
        <v>55230000</v>
      </c>
      <c r="K812" s="13">
        <v>55230000</v>
      </c>
      <c r="L812" s="13">
        <v>24175711</v>
      </c>
    </row>
    <row r="813" spans="1:12" ht="15" hidden="1">
      <c r="A813" s="243" t="s">
        <v>1738</v>
      </c>
      <c r="B813" s="244" t="s">
        <v>1694</v>
      </c>
      <c r="C813" s="16">
        <v>0</v>
      </c>
      <c r="D813" s="16">
        <v>0</v>
      </c>
      <c r="E813" s="16">
        <v>155725711</v>
      </c>
      <c r="F813" s="16">
        <v>0</v>
      </c>
      <c r="G813" s="16">
        <v>155725711</v>
      </c>
      <c r="H813" s="16">
        <v>131550000</v>
      </c>
      <c r="I813" s="16">
        <v>0</v>
      </c>
      <c r="J813" s="16">
        <v>0</v>
      </c>
      <c r="K813" s="13">
        <v>0</v>
      </c>
      <c r="L813" s="13">
        <v>24175711</v>
      </c>
    </row>
    <row r="814" spans="1:12" ht="28.5" hidden="1">
      <c r="A814" s="239" t="s">
        <v>1739</v>
      </c>
      <c r="B814" s="240" t="s">
        <v>1740</v>
      </c>
      <c r="C814" s="13">
        <v>0</v>
      </c>
      <c r="D814" s="13">
        <v>0</v>
      </c>
      <c r="E814" s="13">
        <v>155725711</v>
      </c>
      <c r="F814" s="13">
        <v>0</v>
      </c>
      <c r="G814" s="13">
        <v>155725711</v>
      </c>
      <c r="H814" s="13">
        <v>131550000</v>
      </c>
      <c r="I814" s="13">
        <v>0</v>
      </c>
      <c r="J814" s="13">
        <v>0</v>
      </c>
      <c r="K814" s="13">
        <v>0</v>
      </c>
      <c r="L814" s="13">
        <v>24175711</v>
      </c>
    </row>
    <row r="815" spans="1:12" ht="15" hidden="1">
      <c r="A815" s="243" t="s">
        <v>1741</v>
      </c>
      <c r="B815" s="244" t="s">
        <v>1698</v>
      </c>
      <c r="C815" s="16">
        <v>347845711</v>
      </c>
      <c r="D815" s="16">
        <v>0</v>
      </c>
      <c r="E815" s="16">
        <v>0</v>
      </c>
      <c r="F815" s="16">
        <v>205725711</v>
      </c>
      <c r="G815" s="16">
        <v>142120000</v>
      </c>
      <c r="H815" s="16">
        <v>142120000</v>
      </c>
      <c r="I815" s="16">
        <v>142120000</v>
      </c>
      <c r="J815" s="16">
        <v>55230000</v>
      </c>
      <c r="K815" s="13">
        <v>55230000</v>
      </c>
      <c r="L815" s="13">
        <v>0</v>
      </c>
    </row>
    <row r="816" spans="1:12" ht="42.75" hidden="1">
      <c r="A816" s="243" t="s">
        <v>1742</v>
      </c>
      <c r="B816" s="244" t="s">
        <v>1743</v>
      </c>
      <c r="C816" s="16">
        <v>142120000</v>
      </c>
      <c r="D816" s="16">
        <v>0</v>
      </c>
      <c r="E816" s="16">
        <v>0</v>
      </c>
      <c r="F816" s="16">
        <v>0</v>
      </c>
      <c r="G816" s="16">
        <v>142120000</v>
      </c>
      <c r="H816" s="16">
        <v>142120000</v>
      </c>
      <c r="I816" s="16">
        <v>142120000</v>
      </c>
      <c r="J816" s="16">
        <v>55230000</v>
      </c>
      <c r="K816" s="13">
        <v>55230000</v>
      </c>
      <c r="L816" s="13">
        <v>0</v>
      </c>
    </row>
    <row r="817" spans="1:12" ht="15" hidden="1">
      <c r="A817" s="239" t="s">
        <v>1744</v>
      </c>
      <c r="B817" s="240" t="s">
        <v>1702</v>
      </c>
      <c r="C817" s="13">
        <v>142120000</v>
      </c>
      <c r="D817" s="13">
        <v>0</v>
      </c>
      <c r="E817" s="13">
        <v>0</v>
      </c>
      <c r="F817" s="13">
        <v>0</v>
      </c>
      <c r="G817" s="13">
        <v>142120000</v>
      </c>
      <c r="H817" s="13">
        <v>142120000</v>
      </c>
      <c r="I817" s="13">
        <v>142120000</v>
      </c>
      <c r="J817" s="13">
        <v>55230000</v>
      </c>
      <c r="K817" s="13">
        <v>55230000</v>
      </c>
      <c r="L817" s="13">
        <v>0</v>
      </c>
    </row>
    <row r="818" spans="1:12" ht="28.5" hidden="1">
      <c r="A818" s="243" t="s">
        <v>1745</v>
      </c>
      <c r="B818" s="244" t="s">
        <v>1746</v>
      </c>
      <c r="C818" s="16">
        <v>205725711</v>
      </c>
      <c r="D818" s="16">
        <v>0</v>
      </c>
      <c r="E818" s="16">
        <v>0</v>
      </c>
      <c r="F818" s="16">
        <v>205725711</v>
      </c>
      <c r="G818" s="16">
        <v>0</v>
      </c>
      <c r="H818" s="16">
        <v>0</v>
      </c>
      <c r="I818" s="16">
        <v>0</v>
      </c>
      <c r="J818" s="16">
        <v>0</v>
      </c>
      <c r="K818" s="13">
        <v>0</v>
      </c>
      <c r="L818" s="13">
        <v>0</v>
      </c>
    </row>
    <row r="819" spans="1:12" ht="28.5" hidden="1">
      <c r="A819" s="239" t="s">
        <v>1747</v>
      </c>
      <c r="B819" s="240" t="s">
        <v>1748</v>
      </c>
      <c r="C819" s="13">
        <v>205725711</v>
      </c>
      <c r="D819" s="13">
        <v>0</v>
      </c>
      <c r="E819" s="13">
        <v>0</v>
      </c>
      <c r="F819" s="13">
        <v>205725711</v>
      </c>
      <c r="G819" s="13">
        <v>0</v>
      </c>
      <c r="H819" s="13">
        <v>0</v>
      </c>
      <c r="I819" s="13">
        <v>0</v>
      </c>
      <c r="J819" s="13">
        <v>0</v>
      </c>
      <c r="K819" s="13">
        <v>0</v>
      </c>
      <c r="L819" s="13">
        <v>0</v>
      </c>
    </row>
    <row r="820" spans="1:12" ht="28.5" hidden="1">
      <c r="A820" s="243" t="s">
        <v>1749</v>
      </c>
      <c r="B820" s="244" t="s">
        <v>1750</v>
      </c>
      <c r="C820" s="16">
        <v>80165100</v>
      </c>
      <c r="D820" s="16">
        <v>0</v>
      </c>
      <c r="E820" s="16">
        <v>0</v>
      </c>
      <c r="F820" s="16">
        <v>0</v>
      </c>
      <c r="G820" s="16">
        <v>80165100</v>
      </c>
      <c r="H820" s="16">
        <v>80165100</v>
      </c>
      <c r="I820" s="16">
        <v>79720000</v>
      </c>
      <c r="J820" s="16">
        <v>39060000</v>
      </c>
      <c r="K820" s="13">
        <v>19060000</v>
      </c>
      <c r="L820" s="13">
        <v>0</v>
      </c>
    </row>
    <row r="821" spans="1:12" ht="28.5" hidden="1">
      <c r="A821" s="239" t="s">
        <v>1751</v>
      </c>
      <c r="B821" s="240" t="s">
        <v>1752</v>
      </c>
      <c r="C821" s="13">
        <v>80165100</v>
      </c>
      <c r="D821" s="13">
        <v>0</v>
      </c>
      <c r="E821" s="13">
        <v>0</v>
      </c>
      <c r="F821" s="13">
        <v>0</v>
      </c>
      <c r="G821" s="13">
        <v>80165100</v>
      </c>
      <c r="H821" s="13">
        <v>80165100</v>
      </c>
      <c r="I821" s="13">
        <v>79720000</v>
      </c>
      <c r="J821" s="13">
        <v>39060000</v>
      </c>
      <c r="K821" s="13">
        <v>19060000</v>
      </c>
      <c r="L821" s="13">
        <v>0</v>
      </c>
    </row>
    <row r="822" spans="1:12" ht="28.5" hidden="1">
      <c r="A822" s="243" t="s">
        <v>1753</v>
      </c>
      <c r="B822" s="244" t="s">
        <v>1754</v>
      </c>
      <c r="C822" s="16">
        <v>100383724</v>
      </c>
      <c r="D822" s="16">
        <v>0</v>
      </c>
      <c r="E822" s="16">
        <v>0</v>
      </c>
      <c r="F822" s="16">
        <v>0</v>
      </c>
      <c r="G822" s="16">
        <v>100383724</v>
      </c>
      <c r="H822" s="16">
        <v>100383724</v>
      </c>
      <c r="I822" s="16">
        <v>58400000</v>
      </c>
      <c r="J822" s="16">
        <v>17145000</v>
      </c>
      <c r="K822" s="13">
        <v>17145000</v>
      </c>
      <c r="L822" s="13">
        <v>0</v>
      </c>
    </row>
    <row r="823" spans="1:12" ht="28.5" hidden="1">
      <c r="A823" s="239" t="s">
        <v>1755</v>
      </c>
      <c r="B823" s="240" t="s">
        <v>1756</v>
      </c>
      <c r="C823" s="13">
        <v>100383724</v>
      </c>
      <c r="D823" s="13">
        <v>0</v>
      </c>
      <c r="E823" s="13">
        <v>0</v>
      </c>
      <c r="F823" s="13">
        <v>0</v>
      </c>
      <c r="G823" s="13">
        <v>100383724</v>
      </c>
      <c r="H823" s="13">
        <v>100383724</v>
      </c>
      <c r="I823" s="13">
        <v>58400000</v>
      </c>
      <c r="J823" s="13">
        <v>17145000</v>
      </c>
      <c r="K823" s="13">
        <v>17145000</v>
      </c>
      <c r="L823" s="13">
        <v>0</v>
      </c>
    </row>
    <row r="824" spans="1:12" ht="57" hidden="1">
      <c r="A824" s="243" t="s">
        <v>1757</v>
      </c>
      <c r="B824" s="244" t="s">
        <v>1758</v>
      </c>
      <c r="C824" s="16">
        <v>266862909</v>
      </c>
      <c r="D824" s="16">
        <v>740000000</v>
      </c>
      <c r="E824" s="16">
        <v>285311472</v>
      </c>
      <c r="F824" s="16">
        <v>0</v>
      </c>
      <c r="G824" s="16">
        <v>1292174381</v>
      </c>
      <c r="H824" s="16">
        <v>1194310000</v>
      </c>
      <c r="I824" s="16">
        <v>465260000</v>
      </c>
      <c r="J824" s="16">
        <v>108140000</v>
      </c>
      <c r="K824" s="13">
        <v>108140000</v>
      </c>
      <c r="L824" s="13">
        <v>97864381</v>
      </c>
    </row>
    <row r="825" spans="1:12" ht="42.75" hidden="1">
      <c r="A825" s="243" t="s">
        <v>1759</v>
      </c>
      <c r="B825" s="244" t="s">
        <v>1700</v>
      </c>
      <c r="C825" s="16">
        <v>266862909</v>
      </c>
      <c r="D825" s="16">
        <v>740000000</v>
      </c>
      <c r="E825" s="16">
        <v>285311472</v>
      </c>
      <c r="F825" s="16">
        <v>0</v>
      </c>
      <c r="G825" s="16">
        <v>1292174381</v>
      </c>
      <c r="H825" s="16">
        <v>1194310000</v>
      </c>
      <c r="I825" s="16">
        <v>465260000</v>
      </c>
      <c r="J825" s="16">
        <v>108140000</v>
      </c>
      <c r="K825" s="13">
        <v>108140000</v>
      </c>
      <c r="L825" s="13">
        <v>97864381</v>
      </c>
    </row>
    <row r="826" spans="1:12" ht="15" hidden="1">
      <c r="A826" s="239" t="s">
        <v>1760</v>
      </c>
      <c r="B826" s="240" t="s">
        <v>1702</v>
      </c>
      <c r="C826" s="13">
        <v>266862909</v>
      </c>
      <c r="D826" s="13">
        <v>0</v>
      </c>
      <c r="E826" s="13">
        <v>285311472</v>
      </c>
      <c r="F826" s="13">
        <v>0</v>
      </c>
      <c r="G826" s="13">
        <v>552174381</v>
      </c>
      <c r="H826" s="13">
        <v>552174381</v>
      </c>
      <c r="I826" s="13">
        <v>261160000</v>
      </c>
      <c r="J826" s="13">
        <v>98340000</v>
      </c>
      <c r="K826" s="13">
        <v>98340000</v>
      </c>
      <c r="L826" s="13">
        <v>0</v>
      </c>
    </row>
    <row r="827" spans="1:12" ht="28.5" hidden="1">
      <c r="A827" s="239" t="s">
        <v>1761</v>
      </c>
      <c r="B827" s="240" t="s">
        <v>1762</v>
      </c>
      <c r="C827" s="13">
        <v>0</v>
      </c>
      <c r="D827" s="13">
        <v>740000000</v>
      </c>
      <c r="E827" s="13">
        <v>0</v>
      </c>
      <c r="F827" s="13">
        <v>0</v>
      </c>
      <c r="G827" s="13">
        <v>740000000</v>
      </c>
      <c r="H827" s="13">
        <v>642135619</v>
      </c>
      <c r="I827" s="13">
        <v>204100000</v>
      </c>
      <c r="J827" s="13">
        <v>9800000</v>
      </c>
      <c r="K827" s="13">
        <v>9800000</v>
      </c>
      <c r="L827" s="13">
        <v>97864381</v>
      </c>
    </row>
    <row r="828" spans="1:12" ht="28.5" hidden="1">
      <c r="A828" s="243" t="s">
        <v>1763</v>
      </c>
      <c r="B828" s="244" t="s">
        <v>1764</v>
      </c>
      <c r="C828" s="16">
        <v>50121284</v>
      </c>
      <c r="D828" s="16">
        <v>0</v>
      </c>
      <c r="E828" s="16">
        <v>33181284</v>
      </c>
      <c r="F828" s="16">
        <v>33181284</v>
      </c>
      <c r="G828" s="16">
        <v>50121284</v>
      </c>
      <c r="H828" s="16">
        <v>50121284</v>
      </c>
      <c r="I828" s="16">
        <v>50121284</v>
      </c>
      <c r="J828" s="16">
        <v>6160000</v>
      </c>
      <c r="K828" s="13">
        <v>6160000</v>
      </c>
      <c r="L828" s="13">
        <v>0</v>
      </c>
    </row>
    <row r="829" spans="1:12" ht="15" hidden="1">
      <c r="A829" s="243" t="s">
        <v>1765</v>
      </c>
      <c r="B829" s="244" t="s">
        <v>1766</v>
      </c>
      <c r="C829" s="16">
        <v>0</v>
      </c>
      <c r="D829" s="16">
        <v>0</v>
      </c>
      <c r="E829" s="16">
        <v>33181284</v>
      </c>
      <c r="F829" s="16">
        <v>0</v>
      </c>
      <c r="G829" s="16">
        <v>33181284</v>
      </c>
      <c r="H829" s="16">
        <v>33181284</v>
      </c>
      <c r="I829" s="16">
        <v>33181284</v>
      </c>
      <c r="J829" s="16">
        <v>0</v>
      </c>
      <c r="K829" s="13">
        <v>0</v>
      </c>
      <c r="L829" s="13">
        <v>0</v>
      </c>
    </row>
    <row r="830" spans="1:12" ht="28.5" hidden="1">
      <c r="A830" s="239" t="s">
        <v>1767</v>
      </c>
      <c r="B830" s="240" t="s">
        <v>1768</v>
      </c>
      <c r="C830" s="13">
        <v>0</v>
      </c>
      <c r="D830" s="13">
        <v>0</v>
      </c>
      <c r="E830" s="13">
        <v>33181284</v>
      </c>
      <c r="F830" s="13">
        <v>0</v>
      </c>
      <c r="G830" s="13">
        <v>33181284</v>
      </c>
      <c r="H830" s="13">
        <v>33181284</v>
      </c>
      <c r="I830" s="13">
        <v>33181284</v>
      </c>
      <c r="J830" s="13">
        <v>0</v>
      </c>
      <c r="K830" s="13">
        <v>0</v>
      </c>
      <c r="L830" s="13">
        <v>0</v>
      </c>
    </row>
    <row r="831" spans="1:12" ht="15" hidden="1">
      <c r="A831" s="243" t="s">
        <v>1769</v>
      </c>
      <c r="B831" s="244" t="s">
        <v>1698</v>
      </c>
      <c r="C831" s="16">
        <v>50121284</v>
      </c>
      <c r="D831" s="16">
        <v>0</v>
      </c>
      <c r="E831" s="16">
        <v>0</v>
      </c>
      <c r="F831" s="16">
        <v>33181284</v>
      </c>
      <c r="G831" s="16">
        <v>16940000</v>
      </c>
      <c r="H831" s="16">
        <v>16940000</v>
      </c>
      <c r="I831" s="16">
        <v>16940000</v>
      </c>
      <c r="J831" s="16">
        <v>6160000</v>
      </c>
      <c r="K831" s="13">
        <v>6160000</v>
      </c>
      <c r="L831" s="13">
        <v>0</v>
      </c>
    </row>
    <row r="832" spans="1:12" ht="42.75" hidden="1">
      <c r="A832" s="243" t="s">
        <v>1770</v>
      </c>
      <c r="B832" s="244" t="s">
        <v>1700</v>
      </c>
      <c r="C832" s="16">
        <v>16940000</v>
      </c>
      <c r="D832" s="16">
        <v>0</v>
      </c>
      <c r="E832" s="16">
        <v>0</v>
      </c>
      <c r="F832" s="16">
        <v>0</v>
      </c>
      <c r="G832" s="16">
        <v>16940000</v>
      </c>
      <c r="H832" s="16">
        <v>16940000</v>
      </c>
      <c r="I832" s="16">
        <v>16940000</v>
      </c>
      <c r="J832" s="16">
        <v>6160000</v>
      </c>
      <c r="K832" s="13">
        <v>6160000</v>
      </c>
      <c r="L832" s="13">
        <v>0</v>
      </c>
    </row>
    <row r="833" spans="1:12" ht="15" hidden="1">
      <c r="A833" s="239" t="s">
        <v>1771</v>
      </c>
      <c r="B833" s="240" t="s">
        <v>1702</v>
      </c>
      <c r="C833" s="13">
        <v>16940000</v>
      </c>
      <c r="D833" s="13">
        <v>0</v>
      </c>
      <c r="E833" s="13">
        <v>0</v>
      </c>
      <c r="F833" s="13">
        <v>0</v>
      </c>
      <c r="G833" s="13">
        <v>16940000</v>
      </c>
      <c r="H833" s="13">
        <v>16940000</v>
      </c>
      <c r="I833" s="13">
        <v>16940000</v>
      </c>
      <c r="J833" s="13">
        <v>6160000</v>
      </c>
      <c r="K833" s="13">
        <v>6160000</v>
      </c>
      <c r="L833" s="13">
        <v>0</v>
      </c>
    </row>
    <row r="834" spans="1:12" ht="28.5" hidden="1">
      <c r="A834" s="243" t="s">
        <v>1772</v>
      </c>
      <c r="B834" s="244" t="s">
        <v>1704</v>
      </c>
      <c r="C834" s="16">
        <v>33181284</v>
      </c>
      <c r="D834" s="16">
        <v>0</v>
      </c>
      <c r="E834" s="16">
        <v>0</v>
      </c>
      <c r="F834" s="16">
        <v>33181284</v>
      </c>
      <c r="G834" s="16">
        <v>0</v>
      </c>
      <c r="H834" s="16">
        <v>0</v>
      </c>
      <c r="I834" s="16">
        <v>0</v>
      </c>
      <c r="J834" s="16">
        <v>0</v>
      </c>
      <c r="K834" s="13">
        <v>0</v>
      </c>
      <c r="L834" s="13">
        <v>0</v>
      </c>
    </row>
    <row r="835" spans="1:12" ht="28.5" hidden="1">
      <c r="A835" s="239" t="s">
        <v>1773</v>
      </c>
      <c r="B835" s="240" t="s">
        <v>1774</v>
      </c>
      <c r="C835" s="13">
        <v>33181284</v>
      </c>
      <c r="D835" s="13">
        <v>0</v>
      </c>
      <c r="E835" s="13">
        <v>0</v>
      </c>
      <c r="F835" s="13">
        <v>33181284</v>
      </c>
      <c r="G835" s="13">
        <v>0</v>
      </c>
      <c r="H835" s="13">
        <v>0</v>
      </c>
      <c r="I835" s="13">
        <v>0</v>
      </c>
      <c r="J835" s="13">
        <v>0</v>
      </c>
      <c r="K835" s="13">
        <v>0</v>
      </c>
      <c r="L835" s="13">
        <v>0</v>
      </c>
    </row>
    <row r="836" spans="1:12" ht="28.5" hidden="1">
      <c r="A836" s="243" t="s">
        <v>1775</v>
      </c>
      <c r="B836" s="244" t="s">
        <v>1776</v>
      </c>
      <c r="C836" s="16">
        <v>53556361</v>
      </c>
      <c r="D836" s="16">
        <v>0</v>
      </c>
      <c r="E836" s="16">
        <v>36616361</v>
      </c>
      <c r="F836" s="16">
        <v>36616361</v>
      </c>
      <c r="G836" s="16">
        <v>53556361</v>
      </c>
      <c r="H836" s="16">
        <v>41021854</v>
      </c>
      <c r="I836" s="16">
        <v>16940000</v>
      </c>
      <c r="J836" s="16">
        <v>6160000</v>
      </c>
      <c r="K836" s="13">
        <v>6160000</v>
      </c>
      <c r="L836" s="13">
        <v>12534507</v>
      </c>
    </row>
    <row r="837" spans="1:12" ht="15" hidden="1">
      <c r="A837" s="243" t="s">
        <v>1777</v>
      </c>
      <c r="B837" s="244" t="s">
        <v>1694</v>
      </c>
      <c r="C837" s="16">
        <v>0</v>
      </c>
      <c r="D837" s="16">
        <v>0</v>
      </c>
      <c r="E837" s="16">
        <v>36616361</v>
      </c>
      <c r="F837" s="16">
        <v>0</v>
      </c>
      <c r="G837" s="16">
        <v>36616361</v>
      </c>
      <c r="H837" s="16">
        <v>24081854</v>
      </c>
      <c r="I837" s="16">
        <v>0</v>
      </c>
      <c r="J837" s="16">
        <v>0</v>
      </c>
      <c r="K837" s="13">
        <v>0</v>
      </c>
      <c r="L837" s="13">
        <v>12534507</v>
      </c>
    </row>
    <row r="838" spans="1:12" ht="28.5" hidden="1">
      <c r="A838" s="239" t="s">
        <v>1778</v>
      </c>
      <c r="B838" s="240" t="s">
        <v>1779</v>
      </c>
      <c r="C838" s="13">
        <v>0</v>
      </c>
      <c r="D838" s="13">
        <v>0</v>
      </c>
      <c r="E838" s="13">
        <v>36616361</v>
      </c>
      <c r="F838" s="13">
        <v>0</v>
      </c>
      <c r="G838" s="13">
        <v>36616361</v>
      </c>
      <c r="H838" s="13">
        <v>24081854</v>
      </c>
      <c r="I838" s="13">
        <v>0</v>
      </c>
      <c r="J838" s="13">
        <v>0</v>
      </c>
      <c r="K838" s="13">
        <v>0</v>
      </c>
      <c r="L838" s="13">
        <v>12534507</v>
      </c>
    </row>
    <row r="839" spans="1:12" ht="15" hidden="1">
      <c r="A839" s="243" t="s">
        <v>1780</v>
      </c>
      <c r="B839" s="244" t="s">
        <v>1698</v>
      </c>
      <c r="C839" s="16">
        <v>53556361</v>
      </c>
      <c r="D839" s="16">
        <v>0</v>
      </c>
      <c r="E839" s="16">
        <v>0</v>
      </c>
      <c r="F839" s="16">
        <v>36616361</v>
      </c>
      <c r="G839" s="16">
        <v>16940000</v>
      </c>
      <c r="H839" s="16">
        <v>16940000</v>
      </c>
      <c r="I839" s="16">
        <v>16940000</v>
      </c>
      <c r="J839" s="16">
        <v>6160000</v>
      </c>
      <c r="K839" s="13">
        <v>6160000</v>
      </c>
      <c r="L839" s="13">
        <v>0</v>
      </c>
    </row>
    <row r="840" spans="1:12" ht="42.75" hidden="1">
      <c r="A840" s="243" t="s">
        <v>1781</v>
      </c>
      <c r="B840" s="244" t="s">
        <v>1700</v>
      </c>
      <c r="C840" s="16">
        <v>16940000</v>
      </c>
      <c r="D840" s="16">
        <v>0</v>
      </c>
      <c r="E840" s="16">
        <v>0</v>
      </c>
      <c r="F840" s="16">
        <v>0</v>
      </c>
      <c r="G840" s="16">
        <v>16940000</v>
      </c>
      <c r="H840" s="16">
        <v>16940000</v>
      </c>
      <c r="I840" s="16">
        <v>16940000</v>
      </c>
      <c r="J840" s="16">
        <v>6160000</v>
      </c>
      <c r="K840" s="13">
        <v>6160000</v>
      </c>
      <c r="L840" s="13">
        <v>0</v>
      </c>
    </row>
    <row r="841" spans="1:12" ht="15" hidden="1">
      <c r="A841" s="239" t="s">
        <v>1782</v>
      </c>
      <c r="B841" s="240" t="s">
        <v>1702</v>
      </c>
      <c r="C841" s="13">
        <v>16940000</v>
      </c>
      <c r="D841" s="13">
        <v>0</v>
      </c>
      <c r="E841" s="13">
        <v>0</v>
      </c>
      <c r="F841" s="13">
        <v>0</v>
      </c>
      <c r="G841" s="13">
        <v>16940000</v>
      </c>
      <c r="H841" s="13">
        <v>16940000</v>
      </c>
      <c r="I841" s="13">
        <v>16940000</v>
      </c>
      <c r="J841" s="13">
        <v>6160000</v>
      </c>
      <c r="K841" s="13">
        <v>6160000</v>
      </c>
      <c r="L841" s="13">
        <v>0</v>
      </c>
    </row>
    <row r="842" spans="1:12" ht="28.5" hidden="1">
      <c r="A842" s="243" t="s">
        <v>1783</v>
      </c>
      <c r="B842" s="244" t="s">
        <v>1704</v>
      </c>
      <c r="C842" s="16">
        <v>36616361</v>
      </c>
      <c r="D842" s="16">
        <v>0</v>
      </c>
      <c r="E842" s="16">
        <v>0</v>
      </c>
      <c r="F842" s="16">
        <v>36616361</v>
      </c>
      <c r="G842" s="16">
        <v>0</v>
      </c>
      <c r="H842" s="16">
        <v>0</v>
      </c>
      <c r="I842" s="16">
        <v>0</v>
      </c>
      <c r="J842" s="16">
        <v>0</v>
      </c>
      <c r="K842" s="13">
        <v>0</v>
      </c>
      <c r="L842" s="13">
        <v>0</v>
      </c>
    </row>
    <row r="843" spans="1:12" ht="15" hidden="1">
      <c r="A843" s="239" t="s">
        <v>1784</v>
      </c>
      <c r="B843" s="240" t="s">
        <v>1785</v>
      </c>
      <c r="C843" s="13">
        <v>36616361</v>
      </c>
      <c r="D843" s="13">
        <v>0</v>
      </c>
      <c r="E843" s="13">
        <v>0</v>
      </c>
      <c r="F843" s="13">
        <v>36616361</v>
      </c>
      <c r="G843" s="13">
        <v>0</v>
      </c>
      <c r="H843" s="13">
        <v>0</v>
      </c>
      <c r="I843" s="13">
        <v>0</v>
      </c>
      <c r="J843" s="13">
        <v>0</v>
      </c>
      <c r="K843" s="13">
        <v>0</v>
      </c>
      <c r="L843" s="13">
        <v>0</v>
      </c>
    </row>
    <row r="844" spans="1:12" ht="15" hidden="1">
      <c r="A844" s="243" t="s">
        <v>1786</v>
      </c>
      <c r="B844" s="244" t="s">
        <v>1787</v>
      </c>
      <c r="C844" s="16">
        <v>298956705</v>
      </c>
      <c r="D844" s="16">
        <v>160000000</v>
      </c>
      <c r="E844" s="16">
        <v>0</v>
      </c>
      <c r="F844" s="16">
        <v>0</v>
      </c>
      <c r="G844" s="16">
        <v>458956705</v>
      </c>
      <c r="H844" s="16">
        <v>458956705</v>
      </c>
      <c r="I844" s="16">
        <v>458956705</v>
      </c>
      <c r="J844" s="16">
        <v>127470997</v>
      </c>
      <c r="K844" s="13">
        <v>99670502</v>
      </c>
      <c r="L844" s="13">
        <v>0</v>
      </c>
    </row>
    <row r="845" spans="1:12" ht="15" hidden="1">
      <c r="A845" s="243" t="s">
        <v>1788</v>
      </c>
      <c r="B845" s="244" t="s">
        <v>1694</v>
      </c>
      <c r="C845" s="16">
        <v>298956705</v>
      </c>
      <c r="D845" s="16">
        <v>160000000</v>
      </c>
      <c r="E845" s="16">
        <v>0</v>
      </c>
      <c r="F845" s="16">
        <v>0</v>
      </c>
      <c r="G845" s="16">
        <v>458956705</v>
      </c>
      <c r="H845" s="16">
        <v>458956705</v>
      </c>
      <c r="I845" s="16">
        <v>458956705</v>
      </c>
      <c r="J845" s="16">
        <v>127470997</v>
      </c>
      <c r="K845" s="13">
        <v>99670502</v>
      </c>
      <c r="L845" s="13">
        <v>0</v>
      </c>
    </row>
    <row r="846" spans="1:12" ht="15" hidden="1">
      <c r="A846" s="239" t="s">
        <v>1789</v>
      </c>
      <c r="B846" s="240" t="s">
        <v>1790</v>
      </c>
      <c r="C846" s="13">
        <v>298956705</v>
      </c>
      <c r="D846" s="13">
        <v>0</v>
      </c>
      <c r="E846" s="13">
        <v>0</v>
      </c>
      <c r="F846" s="13">
        <v>0</v>
      </c>
      <c r="G846" s="13">
        <v>298956705</v>
      </c>
      <c r="H846" s="13">
        <v>298956705</v>
      </c>
      <c r="I846" s="13">
        <v>298956705</v>
      </c>
      <c r="J846" s="13">
        <v>127470997</v>
      </c>
      <c r="K846" s="13">
        <v>99670502</v>
      </c>
      <c r="L846" s="13">
        <v>0</v>
      </c>
    </row>
    <row r="847" spans="1:12" ht="28.5" hidden="1">
      <c r="A847" s="239" t="s">
        <v>1791</v>
      </c>
      <c r="B847" s="240" t="s">
        <v>1792</v>
      </c>
      <c r="C847" s="13">
        <v>0</v>
      </c>
      <c r="D847" s="13">
        <v>160000000</v>
      </c>
      <c r="E847" s="13">
        <v>0</v>
      </c>
      <c r="F847" s="13">
        <v>0</v>
      </c>
      <c r="G847" s="13">
        <v>160000000</v>
      </c>
      <c r="H847" s="13">
        <v>160000000</v>
      </c>
      <c r="I847" s="13">
        <v>160000000</v>
      </c>
      <c r="J847" s="13">
        <v>0</v>
      </c>
      <c r="K847" s="13">
        <v>0</v>
      </c>
      <c r="L847" s="13">
        <v>0</v>
      </c>
    </row>
    <row r="848" spans="1:12" ht="15" hidden="1">
      <c r="A848" s="243" t="s">
        <v>1793</v>
      </c>
      <c r="B848" s="244" t="s">
        <v>1794</v>
      </c>
      <c r="C848" s="16">
        <v>231996086</v>
      </c>
      <c r="D848" s="16">
        <v>150000000</v>
      </c>
      <c r="E848" s="16">
        <v>0</v>
      </c>
      <c r="F848" s="16">
        <v>0</v>
      </c>
      <c r="G848" s="16">
        <v>381996086</v>
      </c>
      <c r="H848" s="16">
        <v>381996086</v>
      </c>
      <c r="I848" s="16">
        <v>341996086</v>
      </c>
      <c r="J848" s="16">
        <v>69910000</v>
      </c>
      <c r="K848" s="13">
        <v>69910000</v>
      </c>
      <c r="L848" s="13">
        <v>0</v>
      </c>
    </row>
    <row r="849" spans="1:12" ht="28.5" hidden="1">
      <c r="A849" s="243" t="s">
        <v>1795</v>
      </c>
      <c r="B849" s="244" t="s">
        <v>1796</v>
      </c>
      <c r="C849" s="16">
        <v>22039628</v>
      </c>
      <c r="D849" s="16">
        <v>18000000</v>
      </c>
      <c r="E849" s="16">
        <v>0</v>
      </c>
      <c r="F849" s="16">
        <v>0</v>
      </c>
      <c r="G849" s="16">
        <v>40039628</v>
      </c>
      <c r="H849" s="16">
        <v>40039628</v>
      </c>
      <c r="I849" s="16">
        <v>40039628</v>
      </c>
      <c r="J849" s="16">
        <v>9000000</v>
      </c>
      <c r="K849" s="13">
        <v>9000000</v>
      </c>
      <c r="L849" s="13">
        <v>0</v>
      </c>
    </row>
    <row r="850" spans="1:12" ht="15" hidden="1">
      <c r="A850" s="243" t="s">
        <v>1797</v>
      </c>
      <c r="B850" s="244" t="s">
        <v>1798</v>
      </c>
      <c r="C850" s="16">
        <v>859770</v>
      </c>
      <c r="D850" s="16">
        <v>0</v>
      </c>
      <c r="E850" s="16">
        <v>0</v>
      </c>
      <c r="F850" s="16">
        <v>0</v>
      </c>
      <c r="G850" s="16">
        <v>859770</v>
      </c>
      <c r="H850" s="16">
        <v>859770</v>
      </c>
      <c r="I850" s="16">
        <v>859770</v>
      </c>
      <c r="J850" s="16">
        <v>0</v>
      </c>
      <c r="K850" s="13">
        <v>0</v>
      </c>
      <c r="L850" s="13">
        <v>0</v>
      </c>
    </row>
    <row r="851" spans="1:12" ht="15" hidden="1">
      <c r="A851" s="239" t="s">
        <v>1799</v>
      </c>
      <c r="B851" s="240" t="s">
        <v>1800</v>
      </c>
      <c r="C851" s="13">
        <v>859770</v>
      </c>
      <c r="D851" s="13">
        <v>0</v>
      </c>
      <c r="E851" s="13">
        <v>0</v>
      </c>
      <c r="F851" s="13">
        <v>0</v>
      </c>
      <c r="G851" s="13">
        <v>859770</v>
      </c>
      <c r="H851" s="13">
        <v>859770</v>
      </c>
      <c r="I851" s="13">
        <v>859770</v>
      </c>
      <c r="J851" s="13">
        <v>0</v>
      </c>
      <c r="K851" s="13">
        <v>0</v>
      </c>
      <c r="L851" s="13">
        <v>0</v>
      </c>
    </row>
    <row r="852" spans="1:12" ht="15" hidden="1">
      <c r="A852" s="243" t="s">
        <v>1801</v>
      </c>
      <c r="B852" s="244" t="s">
        <v>1802</v>
      </c>
      <c r="C852" s="16">
        <v>8322094</v>
      </c>
      <c r="D852" s="16">
        <v>0</v>
      </c>
      <c r="E852" s="16">
        <v>0</v>
      </c>
      <c r="F852" s="16">
        <v>0</v>
      </c>
      <c r="G852" s="16">
        <v>8322094</v>
      </c>
      <c r="H852" s="16">
        <v>8322094</v>
      </c>
      <c r="I852" s="16">
        <v>8322094</v>
      </c>
      <c r="J852" s="16">
        <v>0</v>
      </c>
      <c r="K852" s="13">
        <v>0</v>
      </c>
      <c r="L852" s="13">
        <v>0</v>
      </c>
    </row>
    <row r="853" spans="1:12" ht="28.5" hidden="1">
      <c r="A853" s="239" t="s">
        <v>1803</v>
      </c>
      <c r="B853" s="240" t="s">
        <v>1804</v>
      </c>
      <c r="C853" s="13">
        <v>8322094</v>
      </c>
      <c r="D853" s="13">
        <v>0</v>
      </c>
      <c r="E853" s="13">
        <v>0</v>
      </c>
      <c r="F853" s="13">
        <v>0</v>
      </c>
      <c r="G853" s="13">
        <v>8322094</v>
      </c>
      <c r="H853" s="13">
        <v>8322094</v>
      </c>
      <c r="I853" s="13">
        <v>8322094</v>
      </c>
      <c r="J853" s="13">
        <v>0</v>
      </c>
      <c r="K853" s="13">
        <v>0</v>
      </c>
      <c r="L853" s="13">
        <v>0</v>
      </c>
    </row>
    <row r="854" spans="1:12" ht="15" hidden="1">
      <c r="A854" s="243" t="s">
        <v>1805</v>
      </c>
      <c r="B854" s="244" t="s">
        <v>1806</v>
      </c>
      <c r="C854" s="16">
        <v>3807553</v>
      </c>
      <c r="D854" s="16">
        <v>0</v>
      </c>
      <c r="E854" s="16">
        <v>0</v>
      </c>
      <c r="F854" s="16">
        <v>0</v>
      </c>
      <c r="G854" s="16">
        <v>3807553</v>
      </c>
      <c r="H854" s="16">
        <v>3807553</v>
      </c>
      <c r="I854" s="16">
        <v>3807553</v>
      </c>
      <c r="J854" s="16">
        <v>0</v>
      </c>
      <c r="K854" s="13">
        <v>0</v>
      </c>
      <c r="L854" s="13">
        <v>0</v>
      </c>
    </row>
    <row r="855" spans="1:12" ht="15" hidden="1">
      <c r="A855" s="239" t="s">
        <v>1807</v>
      </c>
      <c r="B855" s="240" t="s">
        <v>1808</v>
      </c>
      <c r="C855" s="13">
        <v>3807553</v>
      </c>
      <c r="D855" s="13">
        <v>0</v>
      </c>
      <c r="E855" s="13">
        <v>0</v>
      </c>
      <c r="F855" s="13">
        <v>0</v>
      </c>
      <c r="G855" s="13">
        <v>3807553</v>
      </c>
      <c r="H855" s="13">
        <v>3807553</v>
      </c>
      <c r="I855" s="13">
        <v>3807553</v>
      </c>
      <c r="J855" s="13">
        <v>0</v>
      </c>
      <c r="K855" s="13">
        <v>0</v>
      </c>
      <c r="L855" s="13">
        <v>0</v>
      </c>
    </row>
    <row r="856" spans="1:12" ht="15" hidden="1">
      <c r="A856" s="243" t="s">
        <v>1809</v>
      </c>
      <c r="B856" s="244" t="s">
        <v>1810</v>
      </c>
      <c r="C856" s="16">
        <v>9050211</v>
      </c>
      <c r="D856" s="16">
        <v>18000000</v>
      </c>
      <c r="E856" s="16">
        <v>0</v>
      </c>
      <c r="F856" s="16">
        <v>0</v>
      </c>
      <c r="G856" s="16">
        <v>27050211</v>
      </c>
      <c r="H856" s="16">
        <v>27050211</v>
      </c>
      <c r="I856" s="16">
        <v>27050211</v>
      </c>
      <c r="J856" s="16">
        <v>9000000</v>
      </c>
      <c r="K856" s="13">
        <v>9000000</v>
      </c>
      <c r="L856" s="13">
        <v>0</v>
      </c>
    </row>
    <row r="857" spans="1:12" ht="15" hidden="1">
      <c r="A857" s="239" t="s">
        <v>1811</v>
      </c>
      <c r="B857" s="240" t="s">
        <v>1812</v>
      </c>
      <c r="C857" s="13">
        <v>9050211</v>
      </c>
      <c r="D857" s="13">
        <v>0</v>
      </c>
      <c r="E857" s="13">
        <v>0</v>
      </c>
      <c r="F857" s="13">
        <v>0</v>
      </c>
      <c r="G857" s="13">
        <v>9050211</v>
      </c>
      <c r="H857" s="13">
        <v>9050211</v>
      </c>
      <c r="I857" s="13">
        <v>9050211</v>
      </c>
      <c r="J857" s="13">
        <v>9000000</v>
      </c>
      <c r="K857" s="13">
        <v>9000000</v>
      </c>
      <c r="L857" s="13">
        <v>0</v>
      </c>
    </row>
    <row r="858" spans="1:12" ht="15" hidden="1">
      <c r="A858" s="239" t="s">
        <v>1813</v>
      </c>
      <c r="B858" s="240" t="s">
        <v>1814</v>
      </c>
      <c r="C858" s="13">
        <v>0</v>
      </c>
      <c r="D858" s="13">
        <v>18000000</v>
      </c>
      <c r="E858" s="13">
        <v>0</v>
      </c>
      <c r="F858" s="13">
        <v>0</v>
      </c>
      <c r="G858" s="13">
        <v>18000000</v>
      </c>
      <c r="H858" s="13">
        <v>18000000</v>
      </c>
      <c r="I858" s="13">
        <v>18000000</v>
      </c>
      <c r="J858" s="13">
        <v>0</v>
      </c>
      <c r="K858" s="13">
        <v>0</v>
      </c>
      <c r="L858" s="13">
        <v>0</v>
      </c>
    </row>
    <row r="859" spans="1:12" ht="28.5" hidden="1">
      <c r="A859" s="243" t="s">
        <v>1815</v>
      </c>
      <c r="B859" s="244" t="s">
        <v>1816</v>
      </c>
      <c r="C859" s="16">
        <v>209956458</v>
      </c>
      <c r="D859" s="16">
        <v>132000000</v>
      </c>
      <c r="E859" s="16">
        <v>0</v>
      </c>
      <c r="F859" s="16">
        <v>0</v>
      </c>
      <c r="G859" s="16">
        <v>341956458</v>
      </c>
      <c r="H859" s="16">
        <v>341956458</v>
      </c>
      <c r="I859" s="16">
        <v>301956458</v>
      </c>
      <c r="J859" s="16">
        <v>60910000</v>
      </c>
      <c r="K859" s="13">
        <v>60910000</v>
      </c>
      <c r="L859" s="13">
        <v>0</v>
      </c>
    </row>
    <row r="860" spans="1:12" ht="15" hidden="1">
      <c r="A860" s="243" t="s">
        <v>1817</v>
      </c>
      <c r="B860" s="244" t="s">
        <v>1818</v>
      </c>
      <c r="C860" s="16">
        <v>13897027</v>
      </c>
      <c r="D860" s="16">
        <v>0</v>
      </c>
      <c r="E860" s="16">
        <v>0</v>
      </c>
      <c r="F860" s="16">
        <v>0</v>
      </c>
      <c r="G860" s="16">
        <v>13897027</v>
      </c>
      <c r="H860" s="16">
        <v>13897027</v>
      </c>
      <c r="I860" s="16">
        <v>13897027</v>
      </c>
      <c r="J860" s="16">
        <v>0</v>
      </c>
      <c r="K860" s="13">
        <v>0</v>
      </c>
      <c r="L860" s="13">
        <v>0</v>
      </c>
    </row>
    <row r="861" spans="1:12" ht="28.5" hidden="1">
      <c r="A861" s="239" t="s">
        <v>1819</v>
      </c>
      <c r="B861" s="240" t="s">
        <v>1820</v>
      </c>
      <c r="C861" s="13">
        <v>13897027</v>
      </c>
      <c r="D861" s="13">
        <v>0</v>
      </c>
      <c r="E861" s="13">
        <v>0</v>
      </c>
      <c r="F861" s="13">
        <v>0</v>
      </c>
      <c r="G861" s="13">
        <v>13897027</v>
      </c>
      <c r="H861" s="13">
        <v>13897027</v>
      </c>
      <c r="I861" s="13">
        <v>13897027</v>
      </c>
      <c r="J861" s="13">
        <v>0</v>
      </c>
      <c r="K861" s="13">
        <v>0</v>
      </c>
      <c r="L861" s="13">
        <v>0</v>
      </c>
    </row>
    <row r="862" spans="1:12" ht="15" hidden="1">
      <c r="A862" s="243" t="s">
        <v>1821</v>
      </c>
      <c r="B862" s="244" t="s">
        <v>1802</v>
      </c>
      <c r="C862" s="16">
        <v>134515454</v>
      </c>
      <c r="D862" s="16">
        <v>70000000</v>
      </c>
      <c r="E862" s="16">
        <v>0</v>
      </c>
      <c r="F862" s="16">
        <v>0</v>
      </c>
      <c r="G862" s="16">
        <v>204515454</v>
      </c>
      <c r="H862" s="16">
        <v>204515454</v>
      </c>
      <c r="I862" s="16">
        <v>164515454</v>
      </c>
      <c r="J862" s="16">
        <v>42350000</v>
      </c>
      <c r="K862" s="13">
        <v>42350000</v>
      </c>
      <c r="L862" s="13">
        <v>0</v>
      </c>
    </row>
    <row r="863" spans="1:12" ht="28.5" hidden="1">
      <c r="A863" s="239" t="s">
        <v>1822</v>
      </c>
      <c r="B863" s="240" t="s">
        <v>1823</v>
      </c>
      <c r="C863" s="13">
        <v>134515454</v>
      </c>
      <c r="D863" s="13">
        <v>0</v>
      </c>
      <c r="E863" s="13">
        <v>0</v>
      </c>
      <c r="F863" s="13">
        <v>0</v>
      </c>
      <c r="G863" s="13">
        <v>134515454</v>
      </c>
      <c r="H863" s="13">
        <v>134515454</v>
      </c>
      <c r="I863" s="13">
        <v>134515454</v>
      </c>
      <c r="J863" s="13">
        <v>42350000</v>
      </c>
      <c r="K863" s="13">
        <v>42350000</v>
      </c>
      <c r="L863" s="13">
        <v>0</v>
      </c>
    </row>
    <row r="864" spans="1:12" ht="28.5" hidden="1">
      <c r="A864" s="239" t="s">
        <v>1824</v>
      </c>
      <c r="B864" s="240" t="s">
        <v>1825</v>
      </c>
      <c r="C864" s="13">
        <v>0</v>
      </c>
      <c r="D864" s="13">
        <v>70000000</v>
      </c>
      <c r="E864" s="13">
        <v>0</v>
      </c>
      <c r="F864" s="13">
        <v>0</v>
      </c>
      <c r="G864" s="13">
        <v>70000000</v>
      </c>
      <c r="H864" s="13">
        <v>70000000</v>
      </c>
      <c r="I864" s="13">
        <v>30000000</v>
      </c>
      <c r="J864" s="13">
        <v>0</v>
      </c>
      <c r="K864" s="13">
        <v>0</v>
      </c>
      <c r="L864" s="13">
        <v>0</v>
      </c>
    </row>
    <row r="865" spans="1:12" ht="15" hidden="1">
      <c r="A865" s="243" t="s">
        <v>1826</v>
      </c>
      <c r="B865" s="244" t="s">
        <v>1806</v>
      </c>
      <c r="C865" s="16">
        <v>61543977</v>
      </c>
      <c r="D865" s="16">
        <v>62000000</v>
      </c>
      <c r="E865" s="16">
        <v>0</v>
      </c>
      <c r="F865" s="16">
        <v>0</v>
      </c>
      <c r="G865" s="16">
        <v>123543977</v>
      </c>
      <c r="H865" s="16">
        <v>123543977</v>
      </c>
      <c r="I865" s="16">
        <v>123543977</v>
      </c>
      <c r="J865" s="16">
        <v>18560000</v>
      </c>
      <c r="K865" s="13">
        <v>18560000</v>
      </c>
      <c r="L865" s="13">
        <v>0</v>
      </c>
    </row>
    <row r="866" spans="1:12" ht="28.5" hidden="1">
      <c r="A866" s="239" t="s">
        <v>1827</v>
      </c>
      <c r="B866" s="240" t="s">
        <v>1828</v>
      </c>
      <c r="C866" s="13">
        <v>61543977</v>
      </c>
      <c r="D866" s="13">
        <v>0</v>
      </c>
      <c r="E866" s="13">
        <v>0</v>
      </c>
      <c r="F866" s="13">
        <v>0</v>
      </c>
      <c r="G866" s="13">
        <v>61543977</v>
      </c>
      <c r="H866" s="13">
        <v>61543977</v>
      </c>
      <c r="I866" s="13">
        <v>61543977</v>
      </c>
      <c r="J866" s="13">
        <v>18560000</v>
      </c>
      <c r="K866" s="13">
        <v>18560000</v>
      </c>
      <c r="L866" s="13">
        <v>0</v>
      </c>
    </row>
    <row r="867" spans="1:12" ht="28.5" hidden="1">
      <c r="A867" s="239" t="s">
        <v>1829</v>
      </c>
      <c r="B867" s="240" t="s">
        <v>1830</v>
      </c>
      <c r="C867" s="13">
        <v>0</v>
      </c>
      <c r="D867" s="13">
        <v>62000000</v>
      </c>
      <c r="E867" s="13">
        <v>0</v>
      </c>
      <c r="F867" s="13">
        <v>0</v>
      </c>
      <c r="G867" s="13">
        <v>62000000</v>
      </c>
      <c r="H867" s="13">
        <v>62000000</v>
      </c>
      <c r="I867" s="13">
        <v>62000000</v>
      </c>
      <c r="J867" s="13">
        <v>0</v>
      </c>
      <c r="K867" s="13">
        <v>0</v>
      </c>
      <c r="L867" s="13">
        <v>0</v>
      </c>
    </row>
    <row r="868" spans="1:12" ht="15" hidden="1">
      <c r="A868" s="241" t="s">
        <v>1831</v>
      </c>
      <c r="B868" s="242" t="s">
        <v>746</v>
      </c>
      <c r="C868" s="15">
        <v>1860961092</v>
      </c>
      <c r="D868" s="15">
        <v>3680000000</v>
      </c>
      <c r="E868" s="15">
        <v>1450000000</v>
      </c>
      <c r="F868" s="15">
        <v>1887619982</v>
      </c>
      <c r="G868" s="15">
        <v>5103341110</v>
      </c>
      <c r="H868" s="15">
        <v>1153361092</v>
      </c>
      <c r="I868" s="15">
        <v>53962561</v>
      </c>
      <c r="J868" s="15">
        <v>7200000</v>
      </c>
      <c r="K868" s="13">
        <v>7200000</v>
      </c>
      <c r="L868" s="13">
        <v>3949980018</v>
      </c>
    </row>
    <row r="869" spans="1:12" ht="28.5" hidden="1">
      <c r="A869" s="243" t="s">
        <v>1832</v>
      </c>
      <c r="B869" s="244" t="s">
        <v>1833</v>
      </c>
      <c r="C869" s="16">
        <v>1860961092</v>
      </c>
      <c r="D869" s="16">
        <v>3680000000</v>
      </c>
      <c r="E869" s="16">
        <v>1450000000</v>
      </c>
      <c r="F869" s="16">
        <v>1887619982</v>
      </c>
      <c r="G869" s="16">
        <v>5103341110</v>
      </c>
      <c r="H869" s="16">
        <v>1153361092</v>
      </c>
      <c r="I869" s="16">
        <v>53962561</v>
      </c>
      <c r="J869" s="16">
        <v>7200000</v>
      </c>
      <c r="K869" s="13">
        <v>7200000</v>
      </c>
      <c r="L869" s="13">
        <v>3949980018</v>
      </c>
    </row>
    <row r="870" spans="1:12" ht="28.5" hidden="1">
      <c r="A870" s="243" t="s">
        <v>1834</v>
      </c>
      <c r="B870" s="244" t="s">
        <v>1835</v>
      </c>
      <c r="C870" s="16">
        <v>0</v>
      </c>
      <c r="D870" s="16">
        <v>250000000</v>
      </c>
      <c r="E870" s="16">
        <v>350000000</v>
      </c>
      <c r="F870" s="16">
        <v>0</v>
      </c>
      <c r="G870" s="16">
        <v>600000000</v>
      </c>
      <c r="H870" s="16">
        <v>0</v>
      </c>
      <c r="I870" s="16">
        <v>0</v>
      </c>
      <c r="J870" s="16">
        <v>0</v>
      </c>
      <c r="K870" s="13">
        <v>0</v>
      </c>
      <c r="L870" s="13">
        <v>600000000</v>
      </c>
    </row>
    <row r="871" spans="1:12" ht="15" hidden="1">
      <c r="A871" s="239" t="s">
        <v>1836</v>
      </c>
      <c r="B871" s="240" t="s">
        <v>1837</v>
      </c>
      <c r="C871" s="13">
        <v>0</v>
      </c>
      <c r="D871" s="13">
        <v>250000000</v>
      </c>
      <c r="E871" s="13">
        <v>0</v>
      </c>
      <c r="F871" s="13">
        <v>0</v>
      </c>
      <c r="G871" s="13">
        <v>250000000</v>
      </c>
      <c r="H871" s="13">
        <v>0</v>
      </c>
      <c r="I871" s="13">
        <v>0</v>
      </c>
      <c r="J871" s="13">
        <v>0</v>
      </c>
      <c r="K871" s="13">
        <v>0</v>
      </c>
      <c r="L871" s="13">
        <v>250000000</v>
      </c>
    </row>
    <row r="872" spans="1:12" ht="28.5" hidden="1">
      <c r="A872" s="239" t="s">
        <v>1838</v>
      </c>
      <c r="B872" s="240" t="s">
        <v>1839</v>
      </c>
      <c r="C872" s="13">
        <v>0</v>
      </c>
      <c r="D872" s="13">
        <v>0</v>
      </c>
      <c r="E872" s="13">
        <v>350000000</v>
      </c>
      <c r="F872" s="13">
        <v>0</v>
      </c>
      <c r="G872" s="13">
        <v>350000000</v>
      </c>
      <c r="H872" s="13">
        <v>0</v>
      </c>
      <c r="I872" s="13">
        <v>0</v>
      </c>
      <c r="J872" s="13">
        <v>0</v>
      </c>
      <c r="K872" s="13">
        <v>0</v>
      </c>
      <c r="L872" s="13">
        <v>350000000</v>
      </c>
    </row>
    <row r="873" spans="1:12" ht="42.75" hidden="1">
      <c r="A873" s="243" t="s">
        <v>1840</v>
      </c>
      <c r="B873" s="244" t="s">
        <v>1841</v>
      </c>
      <c r="C873" s="16">
        <v>210961092</v>
      </c>
      <c r="D873" s="16">
        <v>530000000</v>
      </c>
      <c r="E873" s="16">
        <v>0</v>
      </c>
      <c r="F873" s="16">
        <v>0</v>
      </c>
      <c r="G873" s="16">
        <v>740961092</v>
      </c>
      <c r="H873" s="16">
        <v>740961092</v>
      </c>
      <c r="I873" s="16">
        <v>4902561</v>
      </c>
      <c r="J873" s="16">
        <v>0</v>
      </c>
      <c r="K873" s="13">
        <v>0</v>
      </c>
      <c r="L873" s="13">
        <v>0</v>
      </c>
    </row>
    <row r="874" spans="1:12" ht="28.5" hidden="1">
      <c r="A874" s="239" t="s">
        <v>1842</v>
      </c>
      <c r="B874" s="240" t="s">
        <v>1843</v>
      </c>
      <c r="C874" s="13">
        <v>210961092</v>
      </c>
      <c r="D874" s="13">
        <v>0</v>
      </c>
      <c r="E874" s="13">
        <v>0</v>
      </c>
      <c r="F874" s="13">
        <v>0</v>
      </c>
      <c r="G874" s="13">
        <v>210961092</v>
      </c>
      <c r="H874" s="13">
        <v>210961092</v>
      </c>
      <c r="I874" s="13">
        <v>4902561</v>
      </c>
      <c r="J874" s="13">
        <v>0</v>
      </c>
      <c r="K874" s="13">
        <v>0</v>
      </c>
      <c r="L874" s="13">
        <v>0</v>
      </c>
    </row>
    <row r="875" spans="1:12" ht="42.75" hidden="1">
      <c r="A875" s="239" t="s">
        <v>1844</v>
      </c>
      <c r="B875" s="240" t="s">
        <v>1845</v>
      </c>
      <c r="C875" s="13">
        <v>0</v>
      </c>
      <c r="D875" s="13">
        <v>530000000</v>
      </c>
      <c r="E875" s="13">
        <v>0</v>
      </c>
      <c r="F875" s="13">
        <v>0</v>
      </c>
      <c r="G875" s="13">
        <v>530000000</v>
      </c>
      <c r="H875" s="13">
        <v>530000000</v>
      </c>
      <c r="I875" s="13">
        <v>0</v>
      </c>
      <c r="J875" s="13">
        <v>0</v>
      </c>
      <c r="K875" s="13">
        <v>0</v>
      </c>
      <c r="L875" s="13">
        <v>0</v>
      </c>
    </row>
    <row r="876" spans="1:12" ht="42.75" hidden="1">
      <c r="A876" s="243" t="s">
        <v>1846</v>
      </c>
      <c r="B876" s="244" t="s">
        <v>1847</v>
      </c>
      <c r="C876" s="16">
        <v>1100000000</v>
      </c>
      <c r="D876" s="16">
        <v>2900000000</v>
      </c>
      <c r="E876" s="16">
        <v>1100000000</v>
      </c>
      <c r="F876" s="16">
        <v>1450000000</v>
      </c>
      <c r="G876" s="16">
        <v>3650000000</v>
      </c>
      <c r="H876" s="16">
        <v>412400000</v>
      </c>
      <c r="I876" s="16">
        <v>49060000</v>
      </c>
      <c r="J876" s="16">
        <v>7200000</v>
      </c>
      <c r="K876" s="13">
        <v>7200000</v>
      </c>
      <c r="L876" s="13">
        <v>3237600000</v>
      </c>
    </row>
    <row r="877" spans="1:12" ht="15" hidden="1">
      <c r="A877" s="239" t="s">
        <v>1848</v>
      </c>
      <c r="B877" s="240" t="s">
        <v>1849</v>
      </c>
      <c r="C877" s="13">
        <v>1100000000</v>
      </c>
      <c r="D877" s="13">
        <v>0</v>
      </c>
      <c r="E877" s="13">
        <v>0</v>
      </c>
      <c r="F877" s="13">
        <v>1100000000</v>
      </c>
      <c r="G877" s="13">
        <v>0</v>
      </c>
      <c r="H877" s="13">
        <v>0</v>
      </c>
      <c r="I877" s="13">
        <v>0</v>
      </c>
      <c r="J877" s="13">
        <v>0</v>
      </c>
      <c r="K877" s="13">
        <v>0</v>
      </c>
      <c r="L877" s="13">
        <v>0</v>
      </c>
    </row>
    <row r="878" spans="1:12" ht="28.5" hidden="1">
      <c r="A878" s="239" t="s">
        <v>1850</v>
      </c>
      <c r="B878" s="240" t="s">
        <v>1851</v>
      </c>
      <c r="C878" s="13">
        <v>0</v>
      </c>
      <c r="D878" s="13">
        <v>2900000000</v>
      </c>
      <c r="E878" s="13">
        <v>1100000000</v>
      </c>
      <c r="F878" s="13">
        <v>350000000</v>
      </c>
      <c r="G878" s="13">
        <v>3650000000</v>
      </c>
      <c r="H878" s="13">
        <v>412400000</v>
      </c>
      <c r="I878" s="13">
        <v>49060000</v>
      </c>
      <c r="J878" s="13">
        <v>7200000</v>
      </c>
      <c r="K878" s="13">
        <v>7200000</v>
      </c>
      <c r="L878" s="13">
        <v>3237600000</v>
      </c>
    </row>
    <row r="879" spans="1:12" ht="42.75" hidden="1">
      <c r="A879" s="243" t="s">
        <v>1852</v>
      </c>
      <c r="B879" s="244" t="s">
        <v>1853</v>
      </c>
      <c r="C879" s="16">
        <v>550000000</v>
      </c>
      <c r="D879" s="16">
        <v>0</v>
      </c>
      <c r="E879" s="16">
        <v>0</v>
      </c>
      <c r="F879" s="16">
        <v>437619982</v>
      </c>
      <c r="G879" s="16">
        <v>112380018</v>
      </c>
      <c r="H879" s="16">
        <v>0</v>
      </c>
      <c r="I879" s="16">
        <v>0</v>
      </c>
      <c r="J879" s="16">
        <v>0</v>
      </c>
      <c r="K879" s="13">
        <v>0</v>
      </c>
      <c r="L879" s="13">
        <v>112380018</v>
      </c>
    </row>
    <row r="880" spans="1:12" ht="15" hidden="1">
      <c r="A880" s="239" t="s">
        <v>1854</v>
      </c>
      <c r="B880" s="240" t="s">
        <v>1855</v>
      </c>
      <c r="C880" s="13">
        <v>550000000</v>
      </c>
      <c r="D880" s="13">
        <v>0</v>
      </c>
      <c r="E880" s="13">
        <v>0</v>
      </c>
      <c r="F880" s="13">
        <v>437619982</v>
      </c>
      <c r="G880" s="13">
        <v>112380018</v>
      </c>
      <c r="H880" s="13">
        <v>0</v>
      </c>
      <c r="I880" s="13">
        <v>0</v>
      </c>
      <c r="J880" s="13">
        <v>0</v>
      </c>
      <c r="K880" s="13">
        <v>0</v>
      </c>
      <c r="L880" s="13">
        <v>112380018</v>
      </c>
    </row>
    <row r="881" spans="1:12" ht="15" hidden="1">
      <c r="A881" s="241" t="s">
        <v>1856</v>
      </c>
      <c r="B881" s="242" t="s">
        <v>1857</v>
      </c>
      <c r="C881" s="15">
        <v>137148171</v>
      </c>
      <c r="D881" s="15">
        <v>30000000</v>
      </c>
      <c r="E881" s="15">
        <v>100000000</v>
      </c>
      <c r="F881" s="15">
        <v>0</v>
      </c>
      <c r="G881" s="15">
        <v>267148171</v>
      </c>
      <c r="H881" s="15">
        <v>169645105</v>
      </c>
      <c r="I881" s="15">
        <v>72463600</v>
      </c>
      <c r="J881" s="15">
        <v>25253500</v>
      </c>
      <c r="K881" s="13">
        <v>22937300</v>
      </c>
      <c r="L881" s="13">
        <v>97503066</v>
      </c>
    </row>
    <row r="882" spans="1:12" ht="42.75" hidden="1">
      <c r="A882" s="243" t="s">
        <v>1858</v>
      </c>
      <c r="B882" s="244" t="s">
        <v>1859</v>
      </c>
      <c r="C882" s="16">
        <v>137148171</v>
      </c>
      <c r="D882" s="16">
        <v>30000000</v>
      </c>
      <c r="E882" s="16">
        <v>100000000</v>
      </c>
      <c r="F882" s="16">
        <v>0</v>
      </c>
      <c r="G882" s="16">
        <v>267148171</v>
      </c>
      <c r="H882" s="16">
        <v>169645105</v>
      </c>
      <c r="I882" s="16">
        <v>72463600</v>
      </c>
      <c r="J882" s="16">
        <v>25253500</v>
      </c>
      <c r="K882" s="13">
        <v>22937300</v>
      </c>
      <c r="L882" s="13">
        <v>97503066</v>
      </c>
    </row>
    <row r="883" spans="1:12" ht="85.5" hidden="1">
      <c r="A883" s="243" t="s">
        <v>1860</v>
      </c>
      <c r="B883" s="244" t="s">
        <v>1861</v>
      </c>
      <c r="C883" s="16">
        <v>105146931</v>
      </c>
      <c r="D883" s="16">
        <v>30000000</v>
      </c>
      <c r="E883" s="16">
        <v>100000000</v>
      </c>
      <c r="F883" s="16">
        <v>0</v>
      </c>
      <c r="G883" s="16">
        <v>235146931</v>
      </c>
      <c r="H883" s="16">
        <v>169645105</v>
      </c>
      <c r="I883" s="16">
        <v>72463600</v>
      </c>
      <c r="J883" s="16">
        <v>25253500</v>
      </c>
      <c r="K883" s="13">
        <v>22937300</v>
      </c>
      <c r="L883" s="13">
        <v>65501826</v>
      </c>
    </row>
    <row r="884" spans="1:12" ht="28.5" hidden="1">
      <c r="A884" s="239" t="s">
        <v>1862</v>
      </c>
      <c r="B884" s="240" t="s">
        <v>1863</v>
      </c>
      <c r="C884" s="13">
        <v>105146931</v>
      </c>
      <c r="D884" s="13">
        <v>0</v>
      </c>
      <c r="E884" s="13">
        <v>0</v>
      </c>
      <c r="F884" s="13">
        <v>0</v>
      </c>
      <c r="G884" s="13">
        <v>105146931</v>
      </c>
      <c r="H884" s="13">
        <v>72463600</v>
      </c>
      <c r="I884" s="13">
        <v>72463600</v>
      </c>
      <c r="J884" s="13">
        <v>25253500</v>
      </c>
      <c r="K884" s="13">
        <v>22937300</v>
      </c>
      <c r="L884" s="13">
        <v>32683331</v>
      </c>
    </row>
    <row r="885" spans="1:12" ht="28.5" hidden="1">
      <c r="A885" s="239" t="s">
        <v>1864</v>
      </c>
      <c r="B885" s="240" t="s">
        <v>1865</v>
      </c>
      <c r="C885" s="13">
        <v>0</v>
      </c>
      <c r="D885" s="13">
        <v>30000000</v>
      </c>
      <c r="E885" s="13">
        <v>100000000</v>
      </c>
      <c r="F885" s="13">
        <v>0</v>
      </c>
      <c r="G885" s="13">
        <v>130000000</v>
      </c>
      <c r="H885" s="13">
        <v>97181505</v>
      </c>
      <c r="I885" s="13">
        <v>0</v>
      </c>
      <c r="J885" s="13">
        <v>0</v>
      </c>
      <c r="K885" s="13">
        <v>0</v>
      </c>
      <c r="L885" s="13">
        <v>32818495</v>
      </c>
    </row>
    <row r="886" spans="1:12" ht="42.75" hidden="1">
      <c r="A886" s="243" t="s">
        <v>1866</v>
      </c>
      <c r="B886" s="244" t="s">
        <v>1867</v>
      </c>
      <c r="C886" s="16">
        <v>4571606</v>
      </c>
      <c r="D886" s="16">
        <v>0</v>
      </c>
      <c r="E886" s="16">
        <v>0</v>
      </c>
      <c r="F886" s="16">
        <v>0</v>
      </c>
      <c r="G886" s="16">
        <v>4571606</v>
      </c>
      <c r="H886" s="16">
        <v>0</v>
      </c>
      <c r="I886" s="16">
        <v>0</v>
      </c>
      <c r="J886" s="16">
        <v>0</v>
      </c>
      <c r="K886" s="13">
        <v>0</v>
      </c>
      <c r="L886" s="13">
        <v>4571606</v>
      </c>
    </row>
    <row r="887" spans="1:12" ht="42.75" hidden="1">
      <c r="A887" s="239" t="s">
        <v>1868</v>
      </c>
      <c r="B887" s="240" t="s">
        <v>1869</v>
      </c>
      <c r="C887" s="13">
        <v>4571606</v>
      </c>
      <c r="D887" s="13">
        <v>0</v>
      </c>
      <c r="E887" s="13">
        <v>0</v>
      </c>
      <c r="F887" s="13">
        <v>0</v>
      </c>
      <c r="G887" s="13">
        <v>4571606</v>
      </c>
      <c r="H887" s="13">
        <v>0</v>
      </c>
      <c r="I887" s="13">
        <v>0</v>
      </c>
      <c r="J887" s="13">
        <v>0</v>
      </c>
      <c r="K887" s="13">
        <v>0</v>
      </c>
      <c r="L887" s="13">
        <v>4571606</v>
      </c>
    </row>
    <row r="888" spans="1:12" ht="42.75" hidden="1">
      <c r="A888" s="243" t="s">
        <v>1870</v>
      </c>
      <c r="B888" s="244" t="s">
        <v>1871</v>
      </c>
      <c r="C888" s="16">
        <v>27429634</v>
      </c>
      <c r="D888" s="16">
        <v>0</v>
      </c>
      <c r="E888" s="16">
        <v>0</v>
      </c>
      <c r="F888" s="16">
        <v>0</v>
      </c>
      <c r="G888" s="16">
        <v>27429634</v>
      </c>
      <c r="H888" s="16">
        <v>0</v>
      </c>
      <c r="I888" s="16">
        <v>0</v>
      </c>
      <c r="J888" s="16">
        <v>0</v>
      </c>
      <c r="K888" s="13">
        <v>0</v>
      </c>
      <c r="L888" s="13">
        <v>27429634</v>
      </c>
    </row>
    <row r="889" spans="1:12" ht="28.5" hidden="1">
      <c r="A889" s="239" t="s">
        <v>1872</v>
      </c>
      <c r="B889" s="240" t="s">
        <v>1873</v>
      </c>
      <c r="C889" s="13">
        <v>27429634</v>
      </c>
      <c r="D889" s="13">
        <v>0</v>
      </c>
      <c r="E889" s="13">
        <v>0</v>
      </c>
      <c r="F889" s="13">
        <v>0</v>
      </c>
      <c r="G889" s="13">
        <v>27429634</v>
      </c>
      <c r="H889" s="13">
        <v>0</v>
      </c>
      <c r="I889" s="13">
        <v>0</v>
      </c>
      <c r="J889" s="13">
        <v>0</v>
      </c>
      <c r="K889" s="13">
        <v>0</v>
      </c>
      <c r="L889" s="13">
        <v>27429634</v>
      </c>
    </row>
    <row r="890" spans="1:12" ht="15" hidden="1">
      <c r="A890" s="241" t="s">
        <v>1874</v>
      </c>
      <c r="B890" s="242" t="s">
        <v>1875</v>
      </c>
      <c r="C890" s="15">
        <v>5163900000</v>
      </c>
      <c r="D890" s="15">
        <v>42134536</v>
      </c>
      <c r="E890" s="15">
        <v>871079076</v>
      </c>
      <c r="F890" s="15">
        <v>921079076</v>
      </c>
      <c r="G890" s="15">
        <v>5156034536</v>
      </c>
      <c r="H890" s="15">
        <v>3819993542</v>
      </c>
      <c r="I890" s="15">
        <v>3568048613</v>
      </c>
      <c r="J890" s="15">
        <v>1119786698</v>
      </c>
      <c r="K890" s="13">
        <v>860956458</v>
      </c>
      <c r="L890" s="13">
        <v>1336040994</v>
      </c>
    </row>
    <row r="891" spans="1:12" ht="42.75" hidden="1">
      <c r="A891" s="243" t="s">
        <v>1876</v>
      </c>
      <c r="B891" s="244" t="s">
        <v>1877</v>
      </c>
      <c r="C891" s="16">
        <v>1975900000</v>
      </c>
      <c r="D891" s="16">
        <v>0</v>
      </c>
      <c r="E891" s="16">
        <v>419289076</v>
      </c>
      <c r="F891" s="16">
        <v>379289076</v>
      </c>
      <c r="G891" s="16">
        <v>2015900000</v>
      </c>
      <c r="H891" s="16">
        <v>1345670922</v>
      </c>
      <c r="I891" s="16">
        <v>1151330922</v>
      </c>
      <c r="J891" s="16">
        <v>437826007</v>
      </c>
      <c r="K891" s="13">
        <v>231931000</v>
      </c>
      <c r="L891" s="13">
        <v>670229078</v>
      </c>
    </row>
    <row r="892" spans="1:12" ht="42.75" hidden="1">
      <c r="A892" s="243" t="s">
        <v>1878</v>
      </c>
      <c r="B892" s="244" t="s">
        <v>1879</v>
      </c>
      <c r="C892" s="16">
        <v>1975900000</v>
      </c>
      <c r="D892" s="16">
        <v>0</v>
      </c>
      <c r="E892" s="16">
        <v>419289076</v>
      </c>
      <c r="F892" s="16">
        <v>379289076</v>
      </c>
      <c r="G892" s="16">
        <v>2015900000</v>
      </c>
      <c r="H892" s="16">
        <v>1345670922</v>
      </c>
      <c r="I892" s="16">
        <v>1151330922</v>
      </c>
      <c r="J892" s="16">
        <v>437826007</v>
      </c>
      <c r="K892" s="13">
        <v>231931000</v>
      </c>
      <c r="L892" s="13">
        <v>670229078</v>
      </c>
    </row>
    <row r="893" spans="1:12" ht="28.5" hidden="1">
      <c r="A893" s="239" t="s">
        <v>1880</v>
      </c>
      <c r="B893" s="240" t="s">
        <v>1881</v>
      </c>
      <c r="C893" s="13">
        <v>75000000</v>
      </c>
      <c r="D893" s="13">
        <v>0</v>
      </c>
      <c r="E893" s="13">
        <v>0</v>
      </c>
      <c r="F893" s="13">
        <v>0</v>
      </c>
      <c r="G893" s="13">
        <v>75000000</v>
      </c>
      <c r="H893" s="13">
        <v>0</v>
      </c>
      <c r="I893" s="13">
        <v>0</v>
      </c>
      <c r="J893" s="13">
        <v>0</v>
      </c>
      <c r="K893" s="13">
        <v>0</v>
      </c>
      <c r="L893" s="13">
        <v>75000000</v>
      </c>
    </row>
    <row r="894" spans="1:12" ht="28.5" hidden="1">
      <c r="A894" s="239" t="s">
        <v>1882</v>
      </c>
      <c r="B894" s="240" t="s">
        <v>1883</v>
      </c>
      <c r="C894" s="13">
        <v>220000000</v>
      </c>
      <c r="D894" s="13">
        <v>0</v>
      </c>
      <c r="E894" s="13">
        <v>0</v>
      </c>
      <c r="F894" s="13">
        <v>220000000</v>
      </c>
      <c r="G894" s="13">
        <v>0</v>
      </c>
      <c r="H894" s="13">
        <v>0</v>
      </c>
      <c r="I894" s="13">
        <v>0</v>
      </c>
      <c r="J894" s="13">
        <v>0</v>
      </c>
      <c r="K894" s="13">
        <v>0</v>
      </c>
      <c r="L894" s="13">
        <v>0</v>
      </c>
    </row>
    <row r="895" spans="1:12" ht="57" hidden="1">
      <c r="A895" s="239" t="s">
        <v>1884</v>
      </c>
      <c r="B895" s="240" t="s">
        <v>1885</v>
      </c>
      <c r="C895" s="13">
        <v>450000000</v>
      </c>
      <c r="D895" s="13">
        <v>0</v>
      </c>
      <c r="E895" s="13">
        <v>0</v>
      </c>
      <c r="F895" s="13">
        <v>0</v>
      </c>
      <c r="G895" s="13">
        <v>450000000</v>
      </c>
      <c r="H895" s="13">
        <v>331760000</v>
      </c>
      <c r="I895" s="13">
        <v>315760000</v>
      </c>
      <c r="J895" s="13">
        <v>131380000</v>
      </c>
      <c r="K895" s="13">
        <v>131380000</v>
      </c>
      <c r="L895" s="13">
        <v>118240000</v>
      </c>
    </row>
    <row r="896" spans="1:12" ht="28.5" hidden="1">
      <c r="A896" s="239" t="s">
        <v>1886</v>
      </c>
      <c r="B896" s="240" t="s">
        <v>1887</v>
      </c>
      <c r="C896" s="13">
        <v>1100000000</v>
      </c>
      <c r="D896" s="13">
        <v>0</v>
      </c>
      <c r="E896" s="13">
        <v>0</v>
      </c>
      <c r="F896" s="13">
        <v>159289076</v>
      </c>
      <c r="G896" s="13">
        <v>940710924</v>
      </c>
      <c r="H896" s="13">
        <v>913910922</v>
      </c>
      <c r="I896" s="13">
        <v>835570922</v>
      </c>
      <c r="J896" s="13">
        <v>306446007</v>
      </c>
      <c r="K896" s="13">
        <v>100551000</v>
      </c>
      <c r="L896" s="13">
        <v>26800002</v>
      </c>
    </row>
    <row r="897" spans="1:12" ht="28.5" hidden="1">
      <c r="A897" s="239" t="s">
        <v>1888</v>
      </c>
      <c r="B897" s="240" t="s">
        <v>1889</v>
      </c>
      <c r="C897" s="13">
        <v>30900000</v>
      </c>
      <c r="D897" s="13">
        <v>0</v>
      </c>
      <c r="E897" s="13">
        <v>0</v>
      </c>
      <c r="F897" s="13">
        <v>0</v>
      </c>
      <c r="G897" s="13">
        <v>30900000</v>
      </c>
      <c r="H897" s="13">
        <v>0</v>
      </c>
      <c r="I897" s="13">
        <v>0</v>
      </c>
      <c r="J897" s="13">
        <v>0</v>
      </c>
      <c r="K897" s="13">
        <v>0</v>
      </c>
      <c r="L897" s="13">
        <v>30900000</v>
      </c>
    </row>
    <row r="898" spans="1:12" ht="28.5" hidden="1">
      <c r="A898" s="239" t="s">
        <v>1890</v>
      </c>
      <c r="B898" s="240" t="s">
        <v>1891</v>
      </c>
      <c r="C898" s="13">
        <v>100000000</v>
      </c>
      <c r="D898" s="13">
        <v>0</v>
      </c>
      <c r="E898" s="13">
        <v>0</v>
      </c>
      <c r="F898" s="13">
        <v>0</v>
      </c>
      <c r="G898" s="13">
        <v>100000000</v>
      </c>
      <c r="H898" s="13">
        <v>100000000</v>
      </c>
      <c r="I898" s="13">
        <v>0</v>
      </c>
      <c r="J898" s="13">
        <v>0</v>
      </c>
      <c r="K898" s="13">
        <v>0</v>
      </c>
      <c r="L898" s="13">
        <v>0</v>
      </c>
    </row>
    <row r="899" spans="1:12" ht="42.75" hidden="1">
      <c r="A899" s="239" t="s">
        <v>1892</v>
      </c>
      <c r="B899" s="240" t="s">
        <v>1893</v>
      </c>
      <c r="C899" s="13">
        <v>0</v>
      </c>
      <c r="D899" s="13">
        <v>0</v>
      </c>
      <c r="E899" s="13">
        <v>220000000</v>
      </c>
      <c r="F899" s="13">
        <v>0</v>
      </c>
      <c r="G899" s="13">
        <v>220000000</v>
      </c>
      <c r="H899" s="13">
        <v>0</v>
      </c>
      <c r="I899" s="13">
        <v>0</v>
      </c>
      <c r="J899" s="13">
        <v>0</v>
      </c>
      <c r="K899" s="13">
        <v>0</v>
      </c>
      <c r="L899" s="13">
        <v>220000000</v>
      </c>
    </row>
    <row r="900" spans="1:12" ht="28.5" hidden="1">
      <c r="A900" s="239" t="s">
        <v>1894</v>
      </c>
      <c r="B900" s="240" t="s">
        <v>1895</v>
      </c>
      <c r="C900" s="13">
        <v>0</v>
      </c>
      <c r="D900" s="13">
        <v>0</v>
      </c>
      <c r="E900" s="13">
        <v>199289076</v>
      </c>
      <c r="F900" s="13">
        <v>0</v>
      </c>
      <c r="G900" s="13">
        <v>199289076</v>
      </c>
      <c r="H900" s="13">
        <v>0</v>
      </c>
      <c r="I900" s="13">
        <v>0</v>
      </c>
      <c r="J900" s="13">
        <v>0</v>
      </c>
      <c r="K900" s="13">
        <v>0</v>
      </c>
      <c r="L900" s="13">
        <v>199289076</v>
      </c>
    </row>
    <row r="901" spans="1:12" ht="28.5" hidden="1">
      <c r="A901" s="243" t="s">
        <v>1896</v>
      </c>
      <c r="B901" s="244" t="s">
        <v>1603</v>
      </c>
      <c r="C901" s="16">
        <v>783000000</v>
      </c>
      <c r="D901" s="16">
        <v>13065151</v>
      </c>
      <c r="E901" s="16">
        <v>0</v>
      </c>
      <c r="F901" s="16">
        <v>0</v>
      </c>
      <c r="G901" s="16">
        <v>796065151</v>
      </c>
      <c r="H901" s="16">
        <v>754849250</v>
      </c>
      <c r="I901" s="16">
        <v>717102691</v>
      </c>
      <c r="J901" s="16">
        <v>357720691</v>
      </c>
      <c r="K901" s="13">
        <v>304785458</v>
      </c>
      <c r="L901" s="13">
        <v>41215901</v>
      </c>
    </row>
    <row r="902" spans="1:12" ht="57" hidden="1">
      <c r="A902" s="243" t="s">
        <v>1897</v>
      </c>
      <c r="B902" s="244" t="s">
        <v>1898</v>
      </c>
      <c r="C902" s="16">
        <v>783000000</v>
      </c>
      <c r="D902" s="16">
        <v>13065151</v>
      </c>
      <c r="E902" s="16">
        <v>0</v>
      </c>
      <c r="F902" s="16">
        <v>0</v>
      </c>
      <c r="G902" s="16">
        <v>796065151</v>
      </c>
      <c r="H902" s="16">
        <v>754849250</v>
      </c>
      <c r="I902" s="16">
        <v>717102691</v>
      </c>
      <c r="J902" s="16">
        <v>357720691</v>
      </c>
      <c r="K902" s="13">
        <v>304785458</v>
      </c>
      <c r="L902" s="13">
        <v>41215901</v>
      </c>
    </row>
    <row r="903" spans="1:12" ht="42.75" hidden="1">
      <c r="A903" s="239" t="s">
        <v>1899</v>
      </c>
      <c r="B903" s="240" t="s">
        <v>1900</v>
      </c>
      <c r="C903" s="13">
        <v>630000000</v>
      </c>
      <c r="D903" s="13">
        <v>0</v>
      </c>
      <c r="E903" s="13">
        <v>0</v>
      </c>
      <c r="F903" s="13">
        <v>0</v>
      </c>
      <c r="G903" s="13">
        <v>630000000</v>
      </c>
      <c r="H903" s="13">
        <v>630000000</v>
      </c>
      <c r="I903" s="13">
        <v>592253441</v>
      </c>
      <c r="J903" s="13">
        <v>350871441</v>
      </c>
      <c r="K903" s="13">
        <v>297936208</v>
      </c>
      <c r="L903" s="13">
        <v>0</v>
      </c>
    </row>
    <row r="904" spans="1:12" ht="42.75" hidden="1">
      <c r="A904" s="239" t="s">
        <v>1901</v>
      </c>
      <c r="B904" s="240" t="s">
        <v>1902</v>
      </c>
      <c r="C904" s="13">
        <v>3000000</v>
      </c>
      <c r="D904" s="13">
        <v>0</v>
      </c>
      <c r="E904" s="13">
        <v>0</v>
      </c>
      <c r="F904" s="13">
        <v>0</v>
      </c>
      <c r="G904" s="13">
        <v>3000000</v>
      </c>
      <c r="H904" s="13">
        <v>0</v>
      </c>
      <c r="I904" s="13">
        <v>0</v>
      </c>
      <c r="J904" s="13">
        <v>0</v>
      </c>
      <c r="K904" s="13">
        <v>0</v>
      </c>
      <c r="L904" s="13">
        <v>3000000</v>
      </c>
    </row>
    <row r="905" spans="1:12" ht="57" hidden="1">
      <c r="A905" s="239" t="s">
        <v>1903</v>
      </c>
      <c r="B905" s="240" t="s">
        <v>1904</v>
      </c>
      <c r="C905" s="13">
        <v>150000000</v>
      </c>
      <c r="D905" s="13">
        <v>0</v>
      </c>
      <c r="E905" s="13">
        <v>0</v>
      </c>
      <c r="F905" s="13">
        <v>0</v>
      </c>
      <c r="G905" s="13">
        <v>150000000</v>
      </c>
      <c r="H905" s="13">
        <v>124849250</v>
      </c>
      <c r="I905" s="13">
        <v>124849250</v>
      </c>
      <c r="J905" s="13">
        <v>6849250</v>
      </c>
      <c r="K905" s="13">
        <v>6849250</v>
      </c>
      <c r="L905" s="13">
        <v>25150750</v>
      </c>
    </row>
    <row r="906" spans="1:12" ht="42.75" hidden="1">
      <c r="A906" s="239" t="s">
        <v>1905</v>
      </c>
      <c r="B906" s="240" t="s">
        <v>1906</v>
      </c>
      <c r="C906" s="13">
        <v>0</v>
      </c>
      <c r="D906" s="13">
        <v>13065151</v>
      </c>
      <c r="E906" s="13">
        <v>0</v>
      </c>
      <c r="F906" s="13">
        <v>0</v>
      </c>
      <c r="G906" s="13">
        <v>13065151</v>
      </c>
      <c r="H906" s="13">
        <v>0</v>
      </c>
      <c r="I906" s="13">
        <v>0</v>
      </c>
      <c r="J906" s="13">
        <v>0</v>
      </c>
      <c r="K906" s="13">
        <v>0</v>
      </c>
      <c r="L906" s="13">
        <v>13065151</v>
      </c>
    </row>
    <row r="907" spans="1:12" ht="28.5" hidden="1">
      <c r="A907" s="243" t="s">
        <v>1907</v>
      </c>
      <c r="B907" s="244" t="s">
        <v>1908</v>
      </c>
      <c r="C907" s="16">
        <v>2405000000</v>
      </c>
      <c r="D907" s="16">
        <v>29069385</v>
      </c>
      <c r="E907" s="16">
        <v>451790000</v>
      </c>
      <c r="F907" s="16">
        <v>541790000</v>
      </c>
      <c r="G907" s="16">
        <v>2344069385</v>
      </c>
      <c r="H907" s="16">
        <v>1719473370</v>
      </c>
      <c r="I907" s="16">
        <v>1699615000</v>
      </c>
      <c r="J907" s="16">
        <v>324240000</v>
      </c>
      <c r="K907" s="13">
        <v>324240000</v>
      </c>
      <c r="L907" s="13">
        <v>624596015</v>
      </c>
    </row>
    <row r="908" spans="1:12" ht="15" hidden="1">
      <c r="A908" s="243" t="s">
        <v>1909</v>
      </c>
      <c r="B908" s="244" t="s">
        <v>1910</v>
      </c>
      <c r="C908" s="16">
        <v>250000000</v>
      </c>
      <c r="D908" s="16">
        <v>0</v>
      </c>
      <c r="E908" s="16">
        <v>0</v>
      </c>
      <c r="F908" s="16">
        <v>50000000</v>
      </c>
      <c r="G908" s="16">
        <v>200000000</v>
      </c>
      <c r="H908" s="16">
        <v>169760000</v>
      </c>
      <c r="I908" s="16">
        <v>155760000</v>
      </c>
      <c r="J908" s="16">
        <v>56640000</v>
      </c>
      <c r="K908" s="13">
        <v>56640000</v>
      </c>
      <c r="L908" s="13">
        <v>30240000</v>
      </c>
    </row>
    <row r="909" spans="1:12" ht="28.5" hidden="1">
      <c r="A909" s="239" t="s">
        <v>1911</v>
      </c>
      <c r="B909" s="240" t="s">
        <v>1912</v>
      </c>
      <c r="C909" s="13">
        <v>250000000</v>
      </c>
      <c r="D909" s="13">
        <v>0</v>
      </c>
      <c r="E909" s="13">
        <v>0</v>
      </c>
      <c r="F909" s="13">
        <v>50000000</v>
      </c>
      <c r="G909" s="13">
        <v>200000000</v>
      </c>
      <c r="H909" s="13">
        <v>169760000</v>
      </c>
      <c r="I909" s="13">
        <v>155760000</v>
      </c>
      <c r="J909" s="13">
        <v>56640000</v>
      </c>
      <c r="K909" s="13">
        <v>56640000</v>
      </c>
      <c r="L909" s="13">
        <v>30240000</v>
      </c>
    </row>
    <row r="910" spans="1:12" ht="15" hidden="1">
      <c r="A910" s="243" t="s">
        <v>1913</v>
      </c>
      <c r="B910" s="244" t="s">
        <v>1914</v>
      </c>
      <c r="C910" s="16">
        <v>85000000</v>
      </c>
      <c r="D910" s="16">
        <v>29069385</v>
      </c>
      <c r="E910" s="16">
        <v>0</v>
      </c>
      <c r="F910" s="16">
        <v>0</v>
      </c>
      <c r="G910" s="16">
        <v>114069385</v>
      </c>
      <c r="H910" s="16">
        <v>22798370</v>
      </c>
      <c r="I910" s="16">
        <v>16940000</v>
      </c>
      <c r="J910" s="16">
        <v>6160000</v>
      </c>
      <c r="K910" s="13">
        <v>6160000</v>
      </c>
      <c r="L910" s="13">
        <v>91271015</v>
      </c>
    </row>
    <row r="911" spans="1:12" ht="42.75" hidden="1">
      <c r="A911" s="239" t="s">
        <v>1915</v>
      </c>
      <c r="B911" s="240" t="s">
        <v>1916</v>
      </c>
      <c r="C911" s="13">
        <v>15000000</v>
      </c>
      <c r="D911" s="13">
        <v>0</v>
      </c>
      <c r="E911" s="13">
        <v>0</v>
      </c>
      <c r="F911" s="13">
        <v>0</v>
      </c>
      <c r="G911" s="13">
        <v>15000000</v>
      </c>
      <c r="H911" s="13">
        <v>0</v>
      </c>
      <c r="I911" s="13">
        <v>0</v>
      </c>
      <c r="J911" s="13">
        <v>0</v>
      </c>
      <c r="K911" s="13">
        <v>0</v>
      </c>
      <c r="L911" s="13">
        <v>15000000</v>
      </c>
    </row>
    <row r="912" spans="1:12" ht="42.75" hidden="1">
      <c r="A912" s="239" t="s">
        <v>1917</v>
      </c>
      <c r="B912" s="240" t="s">
        <v>1918</v>
      </c>
      <c r="C912" s="13">
        <v>70000000</v>
      </c>
      <c r="D912" s="13">
        <v>0</v>
      </c>
      <c r="E912" s="13">
        <v>0</v>
      </c>
      <c r="F912" s="13">
        <v>0</v>
      </c>
      <c r="G912" s="13">
        <v>70000000</v>
      </c>
      <c r="H912" s="13">
        <v>22798370</v>
      </c>
      <c r="I912" s="13">
        <v>16940000</v>
      </c>
      <c r="J912" s="13">
        <v>6160000</v>
      </c>
      <c r="K912" s="13">
        <v>6160000</v>
      </c>
      <c r="L912" s="13">
        <v>47201630</v>
      </c>
    </row>
    <row r="913" spans="1:12" ht="57" hidden="1">
      <c r="A913" s="239" t="s">
        <v>1919</v>
      </c>
      <c r="B913" s="240" t="s">
        <v>1920</v>
      </c>
      <c r="C913" s="13">
        <v>0</v>
      </c>
      <c r="D913" s="13">
        <v>23209445</v>
      </c>
      <c r="E913" s="13">
        <v>0</v>
      </c>
      <c r="F913" s="13">
        <v>0</v>
      </c>
      <c r="G913" s="13">
        <v>23209445</v>
      </c>
      <c r="H913" s="13">
        <v>0</v>
      </c>
      <c r="I913" s="13">
        <v>0</v>
      </c>
      <c r="J913" s="13">
        <v>0</v>
      </c>
      <c r="K913" s="13">
        <v>0</v>
      </c>
      <c r="L913" s="13">
        <v>23209445</v>
      </c>
    </row>
    <row r="914" spans="1:12" ht="42.75" hidden="1">
      <c r="A914" s="239" t="s">
        <v>1921</v>
      </c>
      <c r="B914" s="240" t="s">
        <v>1922</v>
      </c>
      <c r="C914" s="13">
        <v>0</v>
      </c>
      <c r="D914" s="13">
        <v>5859940</v>
      </c>
      <c r="E914" s="13">
        <v>0</v>
      </c>
      <c r="F914" s="13">
        <v>0</v>
      </c>
      <c r="G914" s="13">
        <v>5859940</v>
      </c>
      <c r="H914" s="13">
        <v>0</v>
      </c>
      <c r="I914" s="13">
        <v>0</v>
      </c>
      <c r="J914" s="13">
        <v>0</v>
      </c>
      <c r="K914" s="13">
        <v>0</v>
      </c>
      <c r="L914" s="13">
        <v>5859940</v>
      </c>
    </row>
    <row r="915" spans="1:12" ht="15" hidden="1">
      <c r="A915" s="243" t="s">
        <v>1923</v>
      </c>
      <c r="B915" s="244" t="s">
        <v>1924</v>
      </c>
      <c r="C915" s="16">
        <v>270000000</v>
      </c>
      <c r="D915" s="16">
        <v>0</v>
      </c>
      <c r="E915" s="16">
        <v>0</v>
      </c>
      <c r="F915" s="16">
        <v>270000000</v>
      </c>
      <c r="G915" s="16">
        <v>0</v>
      </c>
      <c r="H915" s="16">
        <v>0</v>
      </c>
      <c r="I915" s="16">
        <v>0</v>
      </c>
      <c r="J915" s="16">
        <v>0</v>
      </c>
      <c r="K915" s="13">
        <v>0</v>
      </c>
      <c r="L915" s="13">
        <v>0</v>
      </c>
    </row>
    <row r="916" spans="1:12" ht="15" hidden="1">
      <c r="A916" s="239" t="s">
        <v>1925</v>
      </c>
      <c r="B916" s="240" t="s">
        <v>1926</v>
      </c>
      <c r="C916" s="13">
        <v>270000000</v>
      </c>
      <c r="D916" s="13">
        <v>0</v>
      </c>
      <c r="E916" s="13">
        <v>0</v>
      </c>
      <c r="F916" s="13">
        <v>270000000</v>
      </c>
      <c r="G916" s="13">
        <v>0</v>
      </c>
      <c r="H916" s="13">
        <v>0</v>
      </c>
      <c r="I916" s="13">
        <v>0</v>
      </c>
      <c r="J916" s="13">
        <v>0</v>
      </c>
      <c r="K916" s="13">
        <v>0</v>
      </c>
      <c r="L916" s="13">
        <v>0</v>
      </c>
    </row>
    <row r="917" spans="1:12" ht="28.5" hidden="1">
      <c r="A917" s="243" t="s">
        <v>1927</v>
      </c>
      <c r="B917" s="244" t="s">
        <v>1928</v>
      </c>
      <c r="C917" s="16">
        <v>300000000</v>
      </c>
      <c r="D917" s="16">
        <v>0</v>
      </c>
      <c r="E917" s="16">
        <v>0</v>
      </c>
      <c r="F917" s="16">
        <v>0</v>
      </c>
      <c r="G917" s="16">
        <v>300000000</v>
      </c>
      <c r="H917" s="16">
        <v>279705000</v>
      </c>
      <c r="I917" s="16">
        <v>279705000</v>
      </c>
      <c r="J917" s="16">
        <v>93750000</v>
      </c>
      <c r="K917" s="13">
        <v>93750000</v>
      </c>
      <c r="L917" s="13">
        <v>20295000</v>
      </c>
    </row>
    <row r="918" spans="1:12" ht="28.5" hidden="1">
      <c r="A918" s="239" t="s">
        <v>1929</v>
      </c>
      <c r="B918" s="240" t="s">
        <v>1930</v>
      </c>
      <c r="C918" s="13">
        <v>300000000</v>
      </c>
      <c r="D918" s="13">
        <v>0</v>
      </c>
      <c r="E918" s="13">
        <v>0</v>
      </c>
      <c r="F918" s="13">
        <v>0</v>
      </c>
      <c r="G918" s="13">
        <v>300000000</v>
      </c>
      <c r="H918" s="13">
        <v>279705000</v>
      </c>
      <c r="I918" s="13">
        <v>279705000</v>
      </c>
      <c r="J918" s="13">
        <v>93750000</v>
      </c>
      <c r="K918" s="13">
        <v>93750000</v>
      </c>
      <c r="L918" s="13">
        <v>20295000</v>
      </c>
    </row>
    <row r="919" spans="1:12" ht="42.75" hidden="1">
      <c r="A919" s="243" t="s">
        <v>1931</v>
      </c>
      <c r="B919" s="244" t="s">
        <v>1932</v>
      </c>
      <c r="C919" s="16">
        <v>1500000000</v>
      </c>
      <c r="D919" s="16">
        <v>0</v>
      </c>
      <c r="E919" s="16">
        <v>451790000</v>
      </c>
      <c r="F919" s="16">
        <v>221790000</v>
      </c>
      <c r="G919" s="16">
        <v>1730000000</v>
      </c>
      <c r="H919" s="16">
        <v>1247210000</v>
      </c>
      <c r="I919" s="16">
        <v>1247210000</v>
      </c>
      <c r="J919" s="16">
        <v>167690000</v>
      </c>
      <c r="K919" s="13">
        <v>167690000</v>
      </c>
      <c r="L919" s="13">
        <v>482790000</v>
      </c>
    </row>
    <row r="920" spans="1:12" ht="42.75" hidden="1">
      <c r="A920" s="239" t="s">
        <v>1933</v>
      </c>
      <c r="B920" s="240" t="s">
        <v>1934</v>
      </c>
      <c r="C920" s="13">
        <v>740000000</v>
      </c>
      <c r="D920" s="13">
        <v>0</v>
      </c>
      <c r="E920" s="13">
        <v>0</v>
      </c>
      <c r="F920" s="13">
        <v>0</v>
      </c>
      <c r="G920" s="13">
        <v>740000000</v>
      </c>
      <c r="H920" s="13">
        <v>740000000</v>
      </c>
      <c r="I920" s="13">
        <v>740000000</v>
      </c>
      <c r="J920" s="13">
        <v>0</v>
      </c>
      <c r="K920" s="13">
        <v>0</v>
      </c>
      <c r="L920" s="13">
        <v>0</v>
      </c>
    </row>
    <row r="921" spans="1:12" ht="42.75" hidden="1">
      <c r="A921" s="239" t="s">
        <v>1935</v>
      </c>
      <c r="B921" s="240" t="s">
        <v>1936</v>
      </c>
      <c r="C921" s="13">
        <v>760000000</v>
      </c>
      <c r="D921" s="13">
        <v>0</v>
      </c>
      <c r="E921" s="13">
        <v>0</v>
      </c>
      <c r="F921" s="13">
        <v>221790000</v>
      </c>
      <c r="G921" s="13">
        <v>538210000</v>
      </c>
      <c r="H921" s="13">
        <v>507210000</v>
      </c>
      <c r="I921" s="13">
        <v>507210000</v>
      </c>
      <c r="J921" s="13">
        <v>167690000</v>
      </c>
      <c r="K921" s="13">
        <v>167690000</v>
      </c>
      <c r="L921" s="13">
        <v>31000000</v>
      </c>
    </row>
    <row r="922" spans="1:12" ht="57" hidden="1">
      <c r="A922" s="239" t="s">
        <v>1937</v>
      </c>
      <c r="B922" s="240" t="s">
        <v>1938</v>
      </c>
      <c r="C922" s="13">
        <v>0</v>
      </c>
      <c r="D922" s="13">
        <v>0</v>
      </c>
      <c r="E922" s="13">
        <v>451790000</v>
      </c>
      <c r="F922" s="13">
        <v>0</v>
      </c>
      <c r="G922" s="13">
        <v>451790000</v>
      </c>
      <c r="H922" s="13">
        <v>0</v>
      </c>
      <c r="I922" s="13">
        <v>0</v>
      </c>
      <c r="J922" s="13">
        <v>0</v>
      </c>
      <c r="K922" s="13">
        <v>0</v>
      </c>
      <c r="L922" s="13">
        <v>451790000</v>
      </c>
    </row>
    <row r="923" spans="1:12" ht="15" hidden="1">
      <c r="A923" s="241" t="s">
        <v>1939</v>
      </c>
      <c r="B923" s="242" t="s">
        <v>1940</v>
      </c>
      <c r="C923" s="15">
        <v>2710506049</v>
      </c>
      <c r="D923" s="15">
        <v>5641456766</v>
      </c>
      <c r="E923" s="15">
        <v>0</v>
      </c>
      <c r="F923" s="15">
        <v>0</v>
      </c>
      <c r="G923" s="15">
        <v>8351962815</v>
      </c>
      <c r="H923" s="15">
        <v>6317230014</v>
      </c>
      <c r="I923" s="15">
        <v>2293006562</v>
      </c>
      <c r="J923" s="15">
        <v>753086562</v>
      </c>
      <c r="K923" s="13">
        <v>747844385.68</v>
      </c>
      <c r="L923" s="13">
        <v>2034732801</v>
      </c>
    </row>
    <row r="924" spans="1:12" ht="57" hidden="1">
      <c r="A924" s="243" t="s">
        <v>1941</v>
      </c>
      <c r="B924" s="244" t="s">
        <v>1942</v>
      </c>
      <c r="C924" s="16">
        <v>0</v>
      </c>
      <c r="D924" s="16">
        <v>290000000</v>
      </c>
      <c r="E924" s="16">
        <v>0</v>
      </c>
      <c r="F924" s="16">
        <v>0</v>
      </c>
      <c r="G924" s="16">
        <v>290000000</v>
      </c>
      <c r="H924" s="16">
        <v>290000000</v>
      </c>
      <c r="I924" s="16">
        <v>0</v>
      </c>
      <c r="J924" s="16">
        <v>0</v>
      </c>
      <c r="K924" s="13">
        <v>0</v>
      </c>
      <c r="L924" s="13">
        <v>0</v>
      </c>
    </row>
    <row r="925" spans="1:12" ht="15" hidden="1">
      <c r="A925" s="239" t="s">
        <v>1943</v>
      </c>
      <c r="B925" s="240" t="s">
        <v>1944</v>
      </c>
      <c r="C925" s="13">
        <v>0</v>
      </c>
      <c r="D925" s="13">
        <v>290000000</v>
      </c>
      <c r="E925" s="13">
        <v>0</v>
      </c>
      <c r="F925" s="13">
        <v>0</v>
      </c>
      <c r="G925" s="13">
        <v>290000000</v>
      </c>
      <c r="H925" s="13">
        <v>290000000</v>
      </c>
      <c r="I925" s="13">
        <v>0</v>
      </c>
      <c r="J925" s="13">
        <v>0</v>
      </c>
      <c r="K925" s="13">
        <v>0</v>
      </c>
      <c r="L925" s="13">
        <v>0</v>
      </c>
    </row>
    <row r="926" spans="1:12" ht="57" hidden="1">
      <c r="A926" s="243" t="s">
        <v>1945</v>
      </c>
      <c r="B926" s="244" t="s">
        <v>1946</v>
      </c>
      <c r="C926" s="16">
        <v>377859318</v>
      </c>
      <c r="D926" s="16">
        <v>0</v>
      </c>
      <c r="E926" s="16">
        <v>0</v>
      </c>
      <c r="F926" s="16">
        <v>0</v>
      </c>
      <c r="G926" s="16">
        <v>377859318</v>
      </c>
      <c r="H926" s="16">
        <v>220603248</v>
      </c>
      <c r="I926" s="16">
        <v>220603248</v>
      </c>
      <c r="J926" s="16">
        <v>133803248</v>
      </c>
      <c r="K926" s="13">
        <v>128561072</v>
      </c>
      <c r="L926" s="13">
        <v>157256070</v>
      </c>
    </row>
    <row r="927" spans="1:12" ht="15" hidden="1">
      <c r="A927" s="239" t="s">
        <v>1947</v>
      </c>
      <c r="B927" s="240" t="s">
        <v>1948</v>
      </c>
      <c r="C927" s="13">
        <v>166760855</v>
      </c>
      <c r="D927" s="13">
        <v>0</v>
      </c>
      <c r="E927" s="13">
        <v>0</v>
      </c>
      <c r="F927" s="13">
        <v>0</v>
      </c>
      <c r="G927" s="13">
        <v>166760855</v>
      </c>
      <c r="H927" s="13">
        <v>64614901</v>
      </c>
      <c r="I927" s="13">
        <v>64614901</v>
      </c>
      <c r="J927" s="13">
        <v>64614901</v>
      </c>
      <c r="K927" s="13">
        <v>59372725</v>
      </c>
      <c r="L927" s="13">
        <v>102145954</v>
      </c>
    </row>
    <row r="928" spans="1:12" ht="28.5" hidden="1">
      <c r="A928" s="239" t="s">
        <v>1949</v>
      </c>
      <c r="B928" s="240" t="s">
        <v>1950</v>
      </c>
      <c r="C928" s="13">
        <v>56102745</v>
      </c>
      <c r="D928" s="13">
        <v>0</v>
      </c>
      <c r="E928" s="13">
        <v>0</v>
      </c>
      <c r="F928" s="13">
        <v>0</v>
      </c>
      <c r="G928" s="13">
        <v>56102745</v>
      </c>
      <c r="H928" s="13">
        <v>19588347</v>
      </c>
      <c r="I928" s="13">
        <v>19588347</v>
      </c>
      <c r="J928" s="13">
        <v>19588347</v>
      </c>
      <c r="K928" s="13">
        <v>19588347</v>
      </c>
      <c r="L928" s="13">
        <v>36514398</v>
      </c>
    </row>
    <row r="929" spans="1:12" ht="28.5" hidden="1">
      <c r="A929" s="239" t="s">
        <v>1951</v>
      </c>
      <c r="B929" s="240" t="s">
        <v>1952</v>
      </c>
      <c r="C929" s="13">
        <v>154995718</v>
      </c>
      <c r="D929" s="13">
        <v>0</v>
      </c>
      <c r="E929" s="13">
        <v>0</v>
      </c>
      <c r="F929" s="13">
        <v>0</v>
      </c>
      <c r="G929" s="13">
        <v>154995718</v>
      </c>
      <c r="H929" s="13">
        <v>136400000</v>
      </c>
      <c r="I929" s="13">
        <v>136400000</v>
      </c>
      <c r="J929" s="13">
        <v>49600000</v>
      </c>
      <c r="K929" s="13">
        <v>49600000</v>
      </c>
      <c r="L929" s="13">
        <v>18595718</v>
      </c>
    </row>
    <row r="930" spans="1:12" ht="42.75" hidden="1">
      <c r="A930" s="243" t="s">
        <v>1953</v>
      </c>
      <c r="B930" s="244" t="s">
        <v>1954</v>
      </c>
      <c r="C930" s="16">
        <v>1954917465</v>
      </c>
      <c r="D930" s="16">
        <v>5301456766</v>
      </c>
      <c r="E930" s="16">
        <v>0</v>
      </c>
      <c r="F930" s="16">
        <v>0</v>
      </c>
      <c r="G930" s="16">
        <v>7256374231</v>
      </c>
      <c r="H930" s="16">
        <v>5392026766</v>
      </c>
      <c r="I930" s="16">
        <v>1717803314</v>
      </c>
      <c r="J930" s="16">
        <v>507623314</v>
      </c>
      <c r="K930" s="13">
        <v>507623313.68</v>
      </c>
      <c r="L930" s="13">
        <v>1864347465</v>
      </c>
    </row>
    <row r="931" spans="1:12" ht="28.5" hidden="1">
      <c r="A931" s="243" t="s">
        <v>1955</v>
      </c>
      <c r="B931" s="244" t="s">
        <v>1956</v>
      </c>
      <c r="C931" s="16">
        <v>0</v>
      </c>
      <c r="D931" s="16">
        <v>970000000</v>
      </c>
      <c r="E931" s="16">
        <v>0</v>
      </c>
      <c r="F931" s="16">
        <v>0</v>
      </c>
      <c r="G931" s="16">
        <v>970000000</v>
      </c>
      <c r="H931" s="16">
        <v>0</v>
      </c>
      <c r="I931" s="16">
        <v>0</v>
      </c>
      <c r="J931" s="16">
        <v>0</v>
      </c>
      <c r="K931" s="13">
        <v>0</v>
      </c>
      <c r="L931" s="13">
        <v>970000000</v>
      </c>
    </row>
    <row r="932" spans="1:12" ht="28.5" hidden="1">
      <c r="A932" s="239" t="s">
        <v>1957</v>
      </c>
      <c r="B932" s="240" t="s">
        <v>1958</v>
      </c>
      <c r="C932" s="13">
        <v>0</v>
      </c>
      <c r="D932" s="13">
        <v>650000000</v>
      </c>
      <c r="E932" s="13">
        <v>0</v>
      </c>
      <c r="F932" s="13">
        <v>0</v>
      </c>
      <c r="G932" s="13">
        <v>650000000</v>
      </c>
      <c r="H932" s="13">
        <v>0</v>
      </c>
      <c r="I932" s="13">
        <v>0</v>
      </c>
      <c r="J932" s="13">
        <v>0</v>
      </c>
      <c r="K932" s="13">
        <v>0</v>
      </c>
      <c r="L932" s="13">
        <v>650000000</v>
      </c>
    </row>
    <row r="933" spans="1:12" ht="28.5" hidden="1">
      <c r="A933" s="239" t="s">
        <v>1959</v>
      </c>
      <c r="B933" s="240" t="s">
        <v>1960</v>
      </c>
      <c r="C933" s="13">
        <v>0</v>
      </c>
      <c r="D933" s="13">
        <v>320000000</v>
      </c>
      <c r="E933" s="13">
        <v>0</v>
      </c>
      <c r="F933" s="13">
        <v>0</v>
      </c>
      <c r="G933" s="13">
        <v>320000000</v>
      </c>
      <c r="H933" s="13">
        <v>0</v>
      </c>
      <c r="I933" s="13">
        <v>0</v>
      </c>
      <c r="J933" s="13">
        <v>0</v>
      </c>
      <c r="K933" s="13">
        <v>0</v>
      </c>
      <c r="L933" s="13">
        <v>320000000</v>
      </c>
    </row>
    <row r="934" spans="1:12" ht="57" hidden="1">
      <c r="A934" s="243" t="s">
        <v>1961</v>
      </c>
      <c r="B934" s="244" t="s">
        <v>1962</v>
      </c>
      <c r="C934" s="16">
        <v>0</v>
      </c>
      <c r="D934" s="16">
        <v>805274556</v>
      </c>
      <c r="E934" s="16">
        <v>0</v>
      </c>
      <c r="F934" s="16">
        <v>0</v>
      </c>
      <c r="G934" s="16">
        <v>805274556</v>
      </c>
      <c r="H934" s="16">
        <v>805274556</v>
      </c>
      <c r="I934" s="16">
        <v>0</v>
      </c>
      <c r="J934" s="16">
        <v>0</v>
      </c>
      <c r="K934" s="13">
        <v>0</v>
      </c>
      <c r="L934" s="13">
        <v>0</v>
      </c>
    </row>
    <row r="935" spans="1:12" ht="28.5" hidden="1">
      <c r="A935" s="239" t="s">
        <v>1963</v>
      </c>
      <c r="B935" s="240" t="s">
        <v>1964</v>
      </c>
      <c r="C935" s="13">
        <v>0</v>
      </c>
      <c r="D935" s="13">
        <v>805274556</v>
      </c>
      <c r="E935" s="13">
        <v>0</v>
      </c>
      <c r="F935" s="13">
        <v>0</v>
      </c>
      <c r="G935" s="13">
        <v>805274556</v>
      </c>
      <c r="H935" s="13">
        <v>805274556</v>
      </c>
      <c r="I935" s="13">
        <v>0</v>
      </c>
      <c r="J935" s="13">
        <v>0</v>
      </c>
      <c r="K935" s="13">
        <v>0</v>
      </c>
      <c r="L935" s="13">
        <v>0</v>
      </c>
    </row>
    <row r="936" spans="1:12" ht="42.75" hidden="1">
      <c r="A936" s="243" t="s">
        <v>1965</v>
      </c>
      <c r="B936" s="244" t="s">
        <v>1966</v>
      </c>
      <c r="C936" s="16">
        <v>92000000</v>
      </c>
      <c r="D936" s="16">
        <v>0</v>
      </c>
      <c r="E936" s="16">
        <v>0</v>
      </c>
      <c r="F936" s="16">
        <v>0</v>
      </c>
      <c r="G936" s="16">
        <v>92000000</v>
      </c>
      <c r="H936" s="16">
        <v>92000000</v>
      </c>
      <c r="I936" s="16">
        <v>0</v>
      </c>
      <c r="J936" s="16">
        <v>0</v>
      </c>
      <c r="K936" s="13">
        <v>0</v>
      </c>
      <c r="L936" s="13">
        <v>0</v>
      </c>
    </row>
    <row r="937" spans="1:12" ht="15" hidden="1">
      <c r="A937" s="239" t="s">
        <v>1967</v>
      </c>
      <c r="B937" s="240" t="s">
        <v>1968</v>
      </c>
      <c r="C937" s="13">
        <v>92000000</v>
      </c>
      <c r="D937" s="13">
        <v>0</v>
      </c>
      <c r="E937" s="13">
        <v>0</v>
      </c>
      <c r="F937" s="13">
        <v>0</v>
      </c>
      <c r="G937" s="13">
        <v>92000000</v>
      </c>
      <c r="H937" s="13">
        <v>92000000</v>
      </c>
      <c r="I937" s="13">
        <v>0</v>
      </c>
      <c r="J937" s="13">
        <v>0</v>
      </c>
      <c r="K937" s="13">
        <v>0</v>
      </c>
      <c r="L937" s="13">
        <v>0</v>
      </c>
    </row>
    <row r="938" spans="1:12" ht="42.75" hidden="1">
      <c r="A938" s="243" t="s">
        <v>1969</v>
      </c>
      <c r="B938" s="244" t="s">
        <v>1970</v>
      </c>
      <c r="C938" s="16">
        <v>0</v>
      </c>
      <c r="D938" s="16">
        <v>211500000</v>
      </c>
      <c r="E938" s="16">
        <v>0</v>
      </c>
      <c r="F938" s="16">
        <v>0</v>
      </c>
      <c r="G938" s="16">
        <v>211500000</v>
      </c>
      <c r="H938" s="16">
        <v>211500000</v>
      </c>
      <c r="I938" s="16">
        <v>0</v>
      </c>
      <c r="J938" s="16">
        <v>0</v>
      </c>
      <c r="K938" s="13">
        <v>0</v>
      </c>
      <c r="L938" s="13">
        <v>0</v>
      </c>
    </row>
    <row r="939" spans="1:12" ht="28.5" hidden="1">
      <c r="A939" s="239" t="s">
        <v>1971</v>
      </c>
      <c r="B939" s="240" t="s">
        <v>1972</v>
      </c>
      <c r="C939" s="13">
        <v>0</v>
      </c>
      <c r="D939" s="13">
        <v>211500000</v>
      </c>
      <c r="E939" s="13">
        <v>0</v>
      </c>
      <c r="F939" s="13">
        <v>0</v>
      </c>
      <c r="G939" s="13">
        <v>211500000</v>
      </c>
      <c r="H939" s="13">
        <v>211500000</v>
      </c>
      <c r="I939" s="13">
        <v>0</v>
      </c>
      <c r="J939" s="13">
        <v>0</v>
      </c>
      <c r="K939" s="13">
        <v>0</v>
      </c>
      <c r="L939" s="13">
        <v>0</v>
      </c>
    </row>
    <row r="940" spans="1:12" ht="71.25" hidden="1">
      <c r="A940" s="243" t="s">
        <v>1973</v>
      </c>
      <c r="B940" s="244" t="s">
        <v>1974</v>
      </c>
      <c r="C940" s="16">
        <v>1862917465</v>
      </c>
      <c r="D940" s="16">
        <v>2574682210</v>
      </c>
      <c r="E940" s="16">
        <v>0</v>
      </c>
      <c r="F940" s="16">
        <v>0</v>
      </c>
      <c r="G940" s="16">
        <v>4437599675</v>
      </c>
      <c r="H940" s="16">
        <v>3708252210</v>
      </c>
      <c r="I940" s="16">
        <v>1717803314</v>
      </c>
      <c r="J940" s="16">
        <v>507623314</v>
      </c>
      <c r="K940" s="13">
        <v>507623313.68</v>
      </c>
      <c r="L940" s="13">
        <v>729347465</v>
      </c>
    </row>
    <row r="941" spans="1:12" ht="28.5" hidden="1">
      <c r="A941" s="239" t="s">
        <v>1975</v>
      </c>
      <c r="B941" s="240" t="s">
        <v>1976</v>
      </c>
      <c r="C941" s="13">
        <v>268437370</v>
      </c>
      <c r="D941" s="13">
        <v>0</v>
      </c>
      <c r="E941" s="13">
        <v>0</v>
      </c>
      <c r="F941" s="13">
        <v>0</v>
      </c>
      <c r="G941" s="13">
        <v>268437370</v>
      </c>
      <c r="H941" s="13">
        <v>259080000</v>
      </c>
      <c r="I941" s="13">
        <v>251280000</v>
      </c>
      <c r="J941" s="13">
        <v>93780000</v>
      </c>
      <c r="K941" s="13">
        <v>93780000</v>
      </c>
      <c r="L941" s="13">
        <v>9357370</v>
      </c>
    </row>
    <row r="942" spans="1:12" ht="42.75" hidden="1">
      <c r="A942" s="239" t="s">
        <v>1977</v>
      </c>
      <c r="B942" s="240" t="s">
        <v>1978</v>
      </c>
      <c r="C942" s="13">
        <v>212714983</v>
      </c>
      <c r="D942" s="13">
        <v>0</v>
      </c>
      <c r="E942" s="13">
        <v>0</v>
      </c>
      <c r="F942" s="13">
        <v>0</v>
      </c>
      <c r="G942" s="13">
        <v>212714983</v>
      </c>
      <c r="H942" s="13">
        <v>212714983</v>
      </c>
      <c r="I942" s="13">
        <v>212714983</v>
      </c>
      <c r="J942" s="13">
        <v>75940000</v>
      </c>
      <c r="K942" s="13">
        <v>75940000</v>
      </c>
      <c r="L942" s="13">
        <v>0</v>
      </c>
    </row>
    <row r="943" spans="1:12" ht="57" hidden="1">
      <c r="A943" s="239" t="s">
        <v>1979</v>
      </c>
      <c r="B943" s="240" t="s">
        <v>1980</v>
      </c>
      <c r="C943" s="13">
        <v>45716057</v>
      </c>
      <c r="D943" s="13">
        <v>0</v>
      </c>
      <c r="E943" s="13">
        <v>0</v>
      </c>
      <c r="F943" s="13">
        <v>0</v>
      </c>
      <c r="G943" s="13">
        <v>45716057</v>
      </c>
      <c r="H943" s="13">
        <v>0</v>
      </c>
      <c r="I943" s="13">
        <v>0</v>
      </c>
      <c r="J943" s="13">
        <v>0</v>
      </c>
      <c r="K943" s="13">
        <v>0</v>
      </c>
      <c r="L943" s="13">
        <v>45716057</v>
      </c>
    </row>
    <row r="944" spans="1:12" ht="28.5" hidden="1">
      <c r="A944" s="239" t="s">
        <v>1981</v>
      </c>
      <c r="B944" s="240" t="s">
        <v>1982</v>
      </c>
      <c r="C944" s="13">
        <v>1002000000</v>
      </c>
      <c r="D944" s="13">
        <v>0</v>
      </c>
      <c r="E944" s="13">
        <v>0</v>
      </c>
      <c r="F944" s="13">
        <v>0</v>
      </c>
      <c r="G944" s="13">
        <v>1002000000</v>
      </c>
      <c r="H944" s="13">
        <v>988200000</v>
      </c>
      <c r="I944" s="13">
        <v>127123314</v>
      </c>
      <c r="J944" s="13">
        <v>15123314</v>
      </c>
      <c r="K944" s="13">
        <v>15123313.68</v>
      </c>
      <c r="L944" s="13">
        <v>13800000</v>
      </c>
    </row>
    <row r="945" spans="1:12" ht="15" hidden="1">
      <c r="A945" s="239" t="s">
        <v>1983</v>
      </c>
      <c r="B945" s="240" t="s">
        <v>1984</v>
      </c>
      <c r="C945" s="13">
        <v>334049055</v>
      </c>
      <c r="D945" s="13">
        <v>0</v>
      </c>
      <c r="E945" s="13">
        <v>0</v>
      </c>
      <c r="F945" s="13">
        <v>0</v>
      </c>
      <c r="G945" s="13">
        <v>334049055</v>
      </c>
      <c r="H945" s="13">
        <v>327120000</v>
      </c>
      <c r="I945" s="13">
        <v>324700000</v>
      </c>
      <c r="J945" s="13">
        <v>114420000</v>
      </c>
      <c r="K945" s="13">
        <v>114420000</v>
      </c>
      <c r="L945" s="13">
        <v>6929055</v>
      </c>
    </row>
    <row r="946" spans="1:12" ht="42.75" hidden="1">
      <c r="A946" s="239" t="s">
        <v>1985</v>
      </c>
      <c r="B946" s="240" t="s">
        <v>1986</v>
      </c>
      <c r="C946" s="13">
        <v>0</v>
      </c>
      <c r="D946" s="13">
        <v>70000000</v>
      </c>
      <c r="E946" s="13">
        <v>0</v>
      </c>
      <c r="F946" s="13">
        <v>0</v>
      </c>
      <c r="G946" s="13">
        <v>70000000</v>
      </c>
      <c r="H946" s="13">
        <v>68780000</v>
      </c>
      <c r="I946" s="13">
        <v>68780000</v>
      </c>
      <c r="J946" s="13">
        <v>18100000</v>
      </c>
      <c r="K946" s="13">
        <v>18100000</v>
      </c>
      <c r="L946" s="13">
        <v>1220000</v>
      </c>
    </row>
    <row r="947" spans="1:12" ht="57" hidden="1">
      <c r="A947" s="239" t="s">
        <v>1987</v>
      </c>
      <c r="B947" s="240" t="s">
        <v>1988</v>
      </c>
      <c r="C947" s="13">
        <v>0</v>
      </c>
      <c r="D947" s="13">
        <v>80000000</v>
      </c>
      <c r="E947" s="13">
        <v>0</v>
      </c>
      <c r="F947" s="13">
        <v>0</v>
      </c>
      <c r="G947" s="13">
        <v>80000000</v>
      </c>
      <c r="H947" s="13">
        <v>69625017</v>
      </c>
      <c r="I947" s="13">
        <v>69625017</v>
      </c>
      <c r="J947" s="13">
        <v>18100000</v>
      </c>
      <c r="K947" s="13">
        <v>18100000</v>
      </c>
      <c r="L947" s="13">
        <v>10374983</v>
      </c>
    </row>
    <row r="948" spans="1:12" ht="28.5" hidden="1">
      <c r="A948" s="239" t="s">
        <v>1989</v>
      </c>
      <c r="B948" s="240" t="s">
        <v>1990</v>
      </c>
      <c r="C948" s="13">
        <v>0</v>
      </c>
      <c r="D948" s="13">
        <v>700000000</v>
      </c>
      <c r="E948" s="13">
        <v>0</v>
      </c>
      <c r="F948" s="13">
        <v>0</v>
      </c>
      <c r="G948" s="13">
        <v>700000000</v>
      </c>
      <c r="H948" s="13">
        <v>699800000</v>
      </c>
      <c r="I948" s="13">
        <v>663580000</v>
      </c>
      <c r="J948" s="13">
        <v>172160000</v>
      </c>
      <c r="K948" s="13">
        <v>172160000</v>
      </c>
      <c r="L948" s="13">
        <v>200000</v>
      </c>
    </row>
    <row r="949" spans="1:12" ht="28.5" hidden="1">
      <c r="A949" s="239" t="s">
        <v>1991</v>
      </c>
      <c r="B949" s="240" t="s">
        <v>1992</v>
      </c>
      <c r="C949" s="13">
        <v>0</v>
      </c>
      <c r="D949" s="13">
        <v>1724682210</v>
      </c>
      <c r="E949" s="13">
        <v>0</v>
      </c>
      <c r="F949" s="13">
        <v>0</v>
      </c>
      <c r="G949" s="13">
        <v>1724682210</v>
      </c>
      <c r="H949" s="13">
        <v>1082932210</v>
      </c>
      <c r="I949" s="13">
        <v>0</v>
      </c>
      <c r="J949" s="13">
        <v>0</v>
      </c>
      <c r="K949" s="13">
        <v>0</v>
      </c>
      <c r="L949" s="13">
        <v>641750000</v>
      </c>
    </row>
    <row r="950" spans="1:12" ht="42.75" hidden="1">
      <c r="A950" s="243" t="s">
        <v>1993</v>
      </c>
      <c r="B950" s="244" t="s">
        <v>1994</v>
      </c>
      <c r="C950" s="16">
        <v>0</v>
      </c>
      <c r="D950" s="16">
        <v>740000000</v>
      </c>
      <c r="E950" s="16">
        <v>0</v>
      </c>
      <c r="F950" s="16">
        <v>0</v>
      </c>
      <c r="G950" s="16">
        <v>740000000</v>
      </c>
      <c r="H950" s="16">
        <v>575000000</v>
      </c>
      <c r="I950" s="16">
        <v>0</v>
      </c>
      <c r="J950" s="16">
        <v>0</v>
      </c>
      <c r="K950" s="13">
        <v>0</v>
      </c>
      <c r="L950" s="13">
        <v>165000000</v>
      </c>
    </row>
    <row r="951" spans="1:12" ht="28.5" hidden="1">
      <c r="A951" s="239" t="s">
        <v>1995</v>
      </c>
      <c r="B951" s="240" t="s">
        <v>1996</v>
      </c>
      <c r="C951" s="13">
        <v>0</v>
      </c>
      <c r="D951" s="13">
        <v>740000000</v>
      </c>
      <c r="E951" s="13">
        <v>0</v>
      </c>
      <c r="F951" s="13">
        <v>0</v>
      </c>
      <c r="G951" s="13">
        <v>740000000</v>
      </c>
      <c r="H951" s="13">
        <v>575000000</v>
      </c>
      <c r="I951" s="13">
        <v>0</v>
      </c>
      <c r="J951" s="13">
        <v>0</v>
      </c>
      <c r="K951" s="13">
        <v>0</v>
      </c>
      <c r="L951" s="13">
        <v>165000000</v>
      </c>
    </row>
    <row r="952" spans="1:12" ht="28.5" hidden="1">
      <c r="A952" s="243" t="s">
        <v>1997</v>
      </c>
      <c r="B952" s="244" t="s">
        <v>1603</v>
      </c>
      <c r="C952" s="16">
        <v>377729266</v>
      </c>
      <c r="D952" s="16">
        <v>50000000</v>
      </c>
      <c r="E952" s="16">
        <v>0</v>
      </c>
      <c r="F952" s="16">
        <v>0</v>
      </c>
      <c r="G952" s="16">
        <v>427729266</v>
      </c>
      <c r="H952" s="16">
        <v>414600000</v>
      </c>
      <c r="I952" s="16">
        <v>354600000</v>
      </c>
      <c r="J952" s="16">
        <v>111660000</v>
      </c>
      <c r="K952" s="13">
        <v>111660000</v>
      </c>
      <c r="L952" s="13">
        <v>13129266</v>
      </c>
    </row>
    <row r="953" spans="1:12" ht="28.5" hidden="1">
      <c r="A953" s="243" t="s">
        <v>1998</v>
      </c>
      <c r="B953" s="244" t="s">
        <v>1999</v>
      </c>
      <c r="C953" s="16">
        <v>100000000</v>
      </c>
      <c r="D953" s="16">
        <v>0</v>
      </c>
      <c r="E953" s="16">
        <v>0</v>
      </c>
      <c r="F953" s="16">
        <v>0</v>
      </c>
      <c r="G953" s="16">
        <v>100000000</v>
      </c>
      <c r="H953" s="16">
        <v>100000000</v>
      </c>
      <c r="I953" s="16">
        <v>40000000</v>
      </c>
      <c r="J953" s="16">
        <v>10000000</v>
      </c>
      <c r="K953" s="13">
        <v>10000000</v>
      </c>
      <c r="L953" s="13">
        <v>0</v>
      </c>
    </row>
    <row r="954" spans="1:12" ht="15" hidden="1">
      <c r="A954" s="239" t="s">
        <v>2000</v>
      </c>
      <c r="B954" s="240" t="s">
        <v>2001</v>
      </c>
      <c r="C954" s="13">
        <v>60000000</v>
      </c>
      <c r="D954" s="13">
        <v>0</v>
      </c>
      <c r="E954" s="13">
        <v>0</v>
      </c>
      <c r="F954" s="13">
        <v>0</v>
      </c>
      <c r="G954" s="13">
        <v>60000000</v>
      </c>
      <c r="H954" s="13">
        <v>60000000</v>
      </c>
      <c r="I954" s="13">
        <v>0</v>
      </c>
      <c r="J954" s="13">
        <v>0</v>
      </c>
      <c r="K954" s="13">
        <v>0</v>
      </c>
      <c r="L954" s="13">
        <v>0</v>
      </c>
    </row>
    <row r="955" spans="1:12" ht="28.5" hidden="1">
      <c r="A955" s="239" t="s">
        <v>2002</v>
      </c>
      <c r="B955" s="240" t="s">
        <v>2003</v>
      </c>
      <c r="C955" s="13">
        <v>40000000</v>
      </c>
      <c r="D955" s="13">
        <v>0</v>
      </c>
      <c r="E955" s="13">
        <v>0</v>
      </c>
      <c r="F955" s="13">
        <v>0</v>
      </c>
      <c r="G955" s="13">
        <v>40000000</v>
      </c>
      <c r="H955" s="13">
        <v>40000000</v>
      </c>
      <c r="I955" s="13">
        <v>40000000</v>
      </c>
      <c r="J955" s="13">
        <v>10000000</v>
      </c>
      <c r="K955" s="13">
        <v>10000000</v>
      </c>
      <c r="L955" s="13">
        <v>0</v>
      </c>
    </row>
    <row r="956" spans="1:12" ht="28.5" hidden="1">
      <c r="A956" s="243" t="s">
        <v>2004</v>
      </c>
      <c r="B956" s="244" t="s">
        <v>2005</v>
      </c>
      <c r="C956" s="16">
        <v>277729266</v>
      </c>
      <c r="D956" s="16">
        <v>50000000</v>
      </c>
      <c r="E956" s="16">
        <v>0</v>
      </c>
      <c r="F956" s="16">
        <v>0</v>
      </c>
      <c r="G956" s="16">
        <v>327729266</v>
      </c>
      <c r="H956" s="16">
        <v>314600000</v>
      </c>
      <c r="I956" s="16">
        <v>314600000</v>
      </c>
      <c r="J956" s="16">
        <v>101660000</v>
      </c>
      <c r="K956" s="13">
        <v>101660000</v>
      </c>
      <c r="L956" s="13">
        <v>13129266</v>
      </c>
    </row>
    <row r="957" spans="1:12" ht="42.75" hidden="1">
      <c r="A957" s="239" t="s">
        <v>2006</v>
      </c>
      <c r="B957" s="240" t="s">
        <v>2007</v>
      </c>
      <c r="C957" s="13">
        <v>277729266</v>
      </c>
      <c r="D957" s="13">
        <v>0</v>
      </c>
      <c r="E957" s="13">
        <v>0</v>
      </c>
      <c r="F957" s="13">
        <v>0</v>
      </c>
      <c r="G957" s="13">
        <v>277729266</v>
      </c>
      <c r="H957" s="13">
        <v>265600000</v>
      </c>
      <c r="I957" s="13">
        <v>265600000</v>
      </c>
      <c r="J957" s="13">
        <v>90710000</v>
      </c>
      <c r="K957" s="13">
        <v>90710000</v>
      </c>
      <c r="L957" s="13">
        <v>12129266</v>
      </c>
    </row>
    <row r="958" spans="1:12" ht="42.75" hidden="1">
      <c r="A958" s="239" t="s">
        <v>2008</v>
      </c>
      <c r="B958" s="240" t="s">
        <v>2009</v>
      </c>
      <c r="C958" s="13">
        <v>0</v>
      </c>
      <c r="D958" s="13">
        <v>50000000</v>
      </c>
      <c r="E958" s="13">
        <v>0</v>
      </c>
      <c r="F958" s="13">
        <v>0</v>
      </c>
      <c r="G958" s="13">
        <v>50000000</v>
      </c>
      <c r="H958" s="13">
        <v>49000000</v>
      </c>
      <c r="I958" s="13">
        <v>49000000</v>
      </c>
      <c r="J958" s="13">
        <v>10950000</v>
      </c>
      <c r="K958" s="13">
        <v>10950000</v>
      </c>
      <c r="L958" s="13">
        <v>1000000</v>
      </c>
    </row>
    <row r="959" ht="15" hidden="1">
      <c r="A959" s="12"/>
    </row>
    <row r="960" ht="15" hidden="1">
      <c r="A960" s="12"/>
    </row>
    <row r="961" ht="15" hidden="1">
      <c r="A961" s="12"/>
    </row>
    <row r="962" ht="15" hidden="1">
      <c r="A962" s="12"/>
    </row>
    <row r="963" ht="15" hidden="1">
      <c r="A963" s="12"/>
    </row>
    <row r="964" ht="15" hidden="1">
      <c r="A964" s="12"/>
    </row>
    <row r="965" ht="15" hidden="1">
      <c r="A965" s="12"/>
    </row>
    <row r="966" ht="15" hidden="1">
      <c r="A966" s="12"/>
    </row>
    <row r="967" ht="15" hidden="1">
      <c r="A967" s="12"/>
    </row>
    <row r="968" ht="15" hidden="1">
      <c r="A968" s="12"/>
    </row>
    <row r="969" ht="15" hidden="1">
      <c r="A969" s="12"/>
    </row>
    <row r="970" ht="15" hidden="1">
      <c r="A970" s="12"/>
    </row>
    <row r="971" ht="15" hidden="1">
      <c r="A971" s="12"/>
    </row>
    <row r="972" ht="15" hidden="1">
      <c r="A972" s="12"/>
    </row>
    <row r="973" ht="15" hidden="1">
      <c r="A973" s="12"/>
    </row>
    <row r="974" ht="15" hidden="1">
      <c r="A974" s="12"/>
    </row>
    <row r="975" ht="15" hidden="1">
      <c r="A975" s="12"/>
    </row>
    <row r="976" ht="15" hidden="1">
      <c r="A976" s="12"/>
    </row>
    <row r="977" ht="15" hidden="1">
      <c r="A977" s="12"/>
    </row>
    <row r="978" ht="15" hidden="1">
      <c r="A978" s="12"/>
    </row>
    <row r="979" ht="15" hidden="1">
      <c r="A979" s="12"/>
    </row>
    <row r="980" ht="15" hidden="1">
      <c r="A980" s="12"/>
    </row>
    <row r="981" ht="15" hidden="1">
      <c r="A981" s="12"/>
    </row>
    <row r="982" ht="15" hidden="1">
      <c r="A982" s="12"/>
    </row>
    <row r="983" ht="15" hidden="1">
      <c r="A983" s="12"/>
    </row>
    <row r="984" ht="15" hidden="1">
      <c r="A984" s="12"/>
    </row>
    <row r="985" ht="15" hidden="1">
      <c r="A985" s="12"/>
    </row>
    <row r="986" ht="15" hidden="1">
      <c r="A986" s="12"/>
    </row>
    <row r="987" ht="15" hidden="1">
      <c r="A987" s="12"/>
    </row>
    <row r="988" ht="15" hidden="1">
      <c r="A988" s="12"/>
    </row>
    <row r="989" ht="15" hidden="1">
      <c r="A989" s="12"/>
    </row>
    <row r="990" ht="15" hidden="1">
      <c r="A990" s="12"/>
    </row>
    <row r="991" ht="15" hidden="1">
      <c r="A991" s="12"/>
    </row>
    <row r="992" ht="15" hidden="1">
      <c r="A992" s="12"/>
    </row>
    <row r="993" ht="15" hidden="1">
      <c r="A993" s="12"/>
    </row>
    <row r="994" ht="15" hidden="1">
      <c r="A994" s="12"/>
    </row>
    <row r="995" ht="15" hidden="1">
      <c r="A995" s="12"/>
    </row>
    <row r="996" ht="15" hidden="1">
      <c r="A996" s="12"/>
    </row>
    <row r="997" ht="15" hidden="1">
      <c r="A997" s="12"/>
    </row>
    <row r="998" ht="15" hidden="1">
      <c r="A998" s="12"/>
    </row>
    <row r="999" ht="15" hidden="1">
      <c r="A999" s="12"/>
    </row>
    <row r="1000" ht="15" hidden="1">
      <c r="A1000" s="12"/>
    </row>
    <row r="1001" ht="15" hidden="1">
      <c r="A1001" s="12"/>
    </row>
    <row r="1002" ht="15" hidden="1">
      <c r="A1002" s="12"/>
    </row>
    <row r="1003" ht="15" hidden="1">
      <c r="A1003" s="12"/>
    </row>
    <row r="1004" ht="15" hidden="1">
      <c r="A1004" s="12"/>
    </row>
    <row r="1005" ht="15" hidden="1">
      <c r="A1005" s="12"/>
    </row>
    <row r="1006" ht="15" hidden="1">
      <c r="A1006" s="12"/>
    </row>
    <row r="1007" ht="15" hidden="1">
      <c r="A1007" s="12"/>
    </row>
    <row r="1008" ht="15" hidden="1">
      <c r="A1008" s="12"/>
    </row>
    <row r="1009" ht="15" hidden="1">
      <c r="A1009" s="12"/>
    </row>
    <row r="1010" ht="15" hidden="1">
      <c r="A1010" s="12"/>
    </row>
    <row r="1011" ht="15" hidden="1">
      <c r="A1011" s="12"/>
    </row>
    <row r="1012" ht="15" hidden="1">
      <c r="A1012" s="12"/>
    </row>
    <row r="1013" ht="15" hidden="1">
      <c r="A1013" s="12"/>
    </row>
    <row r="1014" ht="15" hidden="1">
      <c r="A1014" s="12"/>
    </row>
    <row r="1015" ht="15" hidden="1">
      <c r="A1015" s="12"/>
    </row>
    <row r="1016" ht="15" hidden="1">
      <c r="A1016" s="12"/>
    </row>
    <row r="1017" ht="15" hidden="1">
      <c r="A1017" s="12"/>
    </row>
    <row r="1018" ht="15" hidden="1">
      <c r="A1018" s="12"/>
    </row>
    <row r="1019" ht="15" hidden="1">
      <c r="A1019" s="12"/>
    </row>
    <row r="1020" ht="15" hidden="1">
      <c r="A1020" s="12"/>
    </row>
    <row r="1021" ht="15" hidden="1">
      <c r="A1021" s="12"/>
    </row>
    <row r="1022" ht="15" hidden="1">
      <c r="A1022" s="12"/>
    </row>
    <row r="1023" ht="15" hidden="1">
      <c r="A1023" s="12"/>
    </row>
    <row r="1024" ht="15" hidden="1">
      <c r="A1024" s="12"/>
    </row>
    <row r="1025" ht="15" hidden="1">
      <c r="A1025" s="12"/>
    </row>
    <row r="1026" ht="15" hidden="1">
      <c r="A1026" s="12"/>
    </row>
    <row r="1027" ht="15" hidden="1">
      <c r="A1027" s="12"/>
    </row>
    <row r="1028" ht="15" hidden="1">
      <c r="A1028" s="12"/>
    </row>
    <row r="1029" ht="15" hidden="1">
      <c r="A1029" s="12"/>
    </row>
    <row r="1030" ht="15" hidden="1">
      <c r="A1030" s="12"/>
    </row>
    <row r="1031" ht="15" hidden="1">
      <c r="A1031" s="12"/>
    </row>
    <row r="1032" ht="15" hidden="1">
      <c r="A1032" s="12"/>
    </row>
    <row r="1033" ht="15" hidden="1">
      <c r="A1033" s="12"/>
    </row>
    <row r="1034" ht="15" hidden="1">
      <c r="A1034" s="12"/>
    </row>
    <row r="1035" ht="15" hidden="1">
      <c r="A1035" s="12"/>
    </row>
    <row r="1036" ht="15" hidden="1">
      <c r="A1036" s="12"/>
    </row>
    <row r="1037" ht="15" hidden="1">
      <c r="A1037" s="12"/>
    </row>
    <row r="1038" ht="15" hidden="1">
      <c r="A1038" s="12"/>
    </row>
    <row r="1039" ht="15" hidden="1">
      <c r="A1039" s="12"/>
    </row>
    <row r="1040" ht="15" hidden="1">
      <c r="A1040" s="12"/>
    </row>
    <row r="1041" ht="15" hidden="1">
      <c r="A1041" s="12"/>
    </row>
    <row r="1042" ht="15" hidden="1">
      <c r="A1042" s="12"/>
    </row>
    <row r="1043" ht="15" hidden="1">
      <c r="A1043" s="12"/>
    </row>
    <row r="1044" ht="15" hidden="1">
      <c r="A1044" s="12"/>
    </row>
    <row r="1045" ht="15" hidden="1">
      <c r="A1045" s="12"/>
    </row>
    <row r="1046" ht="15" hidden="1">
      <c r="A1046" s="12"/>
    </row>
    <row r="1047" ht="15" hidden="1">
      <c r="A1047" s="12"/>
    </row>
    <row r="1048" ht="15" hidden="1">
      <c r="A1048" s="12"/>
    </row>
    <row r="1049" ht="15" hidden="1">
      <c r="A1049" s="12"/>
    </row>
    <row r="1050" ht="15" hidden="1">
      <c r="A1050" s="12"/>
    </row>
    <row r="1051" ht="15" hidden="1">
      <c r="A1051" s="12"/>
    </row>
    <row r="1052" ht="15" hidden="1">
      <c r="A1052" s="12"/>
    </row>
    <row r="1053" ht="15" hidden="1">
      <c r="A1053" s="12"/>
    </row>
    <row r="1054" ht="15" hidden="1">
      <c r="A1054" s="12"/>
    </row>
    <row r="1055" ht="15" hidden="1">
      <c r="A1055" s="12"/>
    </row>
    <row r="1056" ht="15" hidden="1">
      <c r="A1056" s="12"/>
    </row>
    <row r="1057" ht="15" hidden="1">
      <c r="A1057" s="12"/>
    </row>
    <row r="1058" ht="15" hidden="1">
      <c r="A1058" s="12"/>
    </row>
    <row r="1059" ht="15" hidden="1">
      <c r="A1059" s="12"/>
    </row>
    <row r="1060" ht="15" hidden="1">
      <c r="A1060" s="12"/>
    </row>
    <row r="1061" ht="15" hidden="1">
      <c r="A1061" s="12"/>
    </row>
    <row r="1062" ht="15" hidden="1">
      <c r="A1062" s="12"/>
    </row>
    <row r="1063" ht="15" hidden="1">
      <c r="A1063" s="12"/>
    </row>
    <row r="1064" ht="15" hidden="1">
      <c r="A1064" s="12"/>
    </row>
    <row r="1065" ht="15" hidden="1">
      <c r="A1065" s="12"/>
    </row>
    <row r="1066" ht="15" hidden="1">
      <c r="A1066" s="12"/>
    </row>
    <row r="1067" ht="15" hidden="1">
      <c r="A1067" s="12"/>
    </row>
    <row r="1068" ht="15" hidden="1">
      <c r="A1068" s="12"/>
    </row>
    <row r="1069" ht="15" hidden="1">
      <c r="A1069" s="12"/>
    </row>
    <row r="1070" ht="15" hidden="1">
      <c r="A1070" s="12"/>
    </row>
    <row r="1071" ht="15" hidden="1">
      <c r="A1071" s="12"/>
    </row>
    <row r="1072" ht="15" hidden="1">
      <c r="A1072" s="12"/>
    </row>
    <row r="1073" ht="15" hidden="1">
      <c r="A1073" s="12"/>
    </row>
    <row r="1074" ht="15" hidden="1">
      <c r="A1074" s="12"/>
    </row>
    <row r="1075" ht="15" hidden="1">
      <c r="A1075" s="12"/>
    </row>
    <row r="1076" ht="15" hidden="1">
      <c r="A1076" s="12"/>
    </row>
    <row r="1077" ht="15" hidden="1">
      <c r="A1077" s="12"/>
    </row>
    <row r="1078" ht="15" hidden="1">
      <c r="A1078" s="12"/>
    </row>
    <row r="1079" ht="15" hidden="1">
      <c r="A1079" s="12"/>
    </row>
    <row r="1080" ht="15" hidden="1">
      <c r="A1080" s="12"/>
    </row>
    <row r="1081" ht="15" hidden="1">
      <c r="A1081" s="12"/>
    </row>
    <row r="1082" ht="15" hidden="1">
      <c r="A1082" s="12"/>
    </row>
    <row r="1083" ht="15" hidden="1">
      <c r="A1083" s="12"/>
    </row>
    <row r="1084" ht="15" hidden="1">
      <c r="A1084" s="12"/>
    </row>
    <row r="1085" ht="15" hidden="1">
      <c r="A1085" s="12"/>
    </row>
    <row r="1086" ht="15" hidden="1">
      <c r="A1086" s="12"/>
    </row>
    <row r="1087" ht="15" hidden="1">
      <c r="A1087" s="12"/>
    </row>
    <row r="1088" ht="15" hidden="1">
      <c r="A1088" s="12"/>
    </row>
    <row r="1089" ht="15" hidden="1">
      <c r="A1089" s="12"/>
    </row>
    <row r="1090" ht="15" hidden="1">
      <c r="A1090" s="12"/>
    </row>
    <row r="1091" ht="15" hidden="1">
      <c r="A1091" s="12"/>
    </row>
    <row r="1092" ht="15" hidden="1">
      <c r="A1092" s="12"/>
    </row>
    <row r="1093" ht="15" hidden="1">
      <c r="A1093" s="12"/>
    </row>
    <row r="1094" ht="15" hidden="1">
      <c r="A1094" s="12"/>
    </row>
    <row r="1095" ht="15" hidden="1">
      <c r="A1095" s="12"/>
    </row>
    <row r="1096" ht="15" hidden="1">
      <c r="A1096" s="12"/>
    </row>
    <row r="1097" ht="15" hidden="1">
      <c r="A1097" s="12"/>
    </row>
    <row r="1098" ht="15" hidden="1">
      <c r="A1098" s="12"/>
    </row>
    <row r="1099" ht="15" hidden="1">
      <c r="A1099" s="12"/>
    </row>
    <row r="1100" ht="15" hidden="1">
      <c r="A1100" s="12"/>
    </row>
    <row r="1101" ht="15" hidden="1">
      <c r="A1101" s="12"/>
    </row>
    <row r="1102" ht="15" hidden="1">
      <c r="A1102" s="12"/>
    </row>
    <row r="1103" ht="15" hidden="1">
      <c r="A1103" s="12"/>
    </row>
    <row r="1104" ht="15" hidden="1">
      <c r="A1104" s="12"/>
    </row>
    <row r="1105" ht="15" hidden="1">
      <c r="A1105" s="12"/>
    </row>
    <row r="1106" ht="15" hidden="1">
      <c r="A1106" s="12"/>
    </row>
    <row r="1107" ht="15" hidden="1">
      <c r="A1107" s="12"/>
    </row>
    <row r="1108" ht="15" hidden="1">
      <c r="A1108" s="12"/>
    </row>
    <row r="1109" ht="15" hidden="1">
      <c r="A1109" s="12"/>
    </row>
    <row r="1110" ht="15" hidden="1">
      <c r="A1110" s="12"/>
    </row>
    <row r="1111" ht="15">
      <c r="A1111" s="12"/>
    </row>
    <row r="1112" ht="15">
      <c r="A1112" s="12"/>
    </row>
    <row r="1113" ht="15">
      <c r="A1113" s="12"/>
    </row>
    <row r="1114" ht="15">
      <c r="A1114" s="12"/>
    </row>
    <row r="1115" ht="15">
      <c r="A1115" s="12"/>
    </row>
    <row r="1116" ht="15">
      <c r="A1116" s="12"/>
    </row>
    <row r="1117" ht="15">
      <c r="A1117" s="12"/>
    </row>
    <row r="1118" ht="15">
      <c r="A1118" s="12"/>
    </row>
    <row r="1119" ht="15">
      <c r="A1119" s="12"/>
    </row>
    <row r="1120" ht="15">
      <c r="A1120" s="12"/>
    </row>
    <row r="1121" ht="15">
      <c r="A1121" s="12"/>
    </row>
    <row r="1122" ht="15">
      <c r="A1122" s="12"/>
    </row>
    <row r="1123" ht="15">
      <c r="A1123" s="12"/>
    </row>
    <row r="1124" ht="15">
      <c r="A1124" s="12"/>
    </row>
    <row r="1125" ht="15">
      <c r="A1125" s="12"/>
    </row>
    <row r="1126" ht="15">
      <c r="A1126" s="12"/>
    </row>
    <row r="1127" ht="15">
      <c r="A1127" s="12"/>
    </row>
    <row r="1128" ht="15">
      <c r="A1128" s="12"/>
    </row>
    <row r="1129" ht="15">
      <c r="A1129" s="12"/>
    </row>
    <row r="1130" ht="15">
      <c r="A1130" s="12"/>
    </row>
    <row r="1131" ht="15">
      <c r="A1131" s="12"/>
    </row>
    <row r="1132" ht="15">
      <c r="A1132" s="12"/>
    </row>
    <row r="1133" ht="15">
      <c r="A1133" s="12"/>
    </row>
    <row r="1134" ht="15">
      <c r="A1134" s="12"/>
    </row>
    <row r="1135" ht="15">
      <c r="A1135" s="12"/>
    </row>
    <row r="1136" ht="15">
      <c r="A1136" s="12"/>
    </row>
    <row r="1137" ht="15">
      <c r="A1137" s="12"/>
    </row>
    <row r="1138" ht="15">
      <c r="A1138" s="12"/>
    </row>
    <row r="1139" ht="15">
      <c r="A1139" s="12"/>
    </row>
    <row r="1140" ht="15">
      <c r="A1140" s="12"/>
    </row>
    <row r="1141" ht="15">
      <c r="A1141" s="12"/>
    </row>
    <row r="1142" ht="15">
      <c r="A1142" s="12"/>
    </row>
    <row r="1143" ht="15">
      <c r="A1143" s="12"/>
    </row>
    <row r="1144" ht="15">
      <c r="A1144" s="12"/>
    </row>
    <row r="1145" ht="15">
      <c r="A1145" s="12"/>
    </row>
    <row r="1146" ht="15">
      <c r="A1146" s="12"/>
    </row>
    <row r="1147" ht="15">
      <c r="A1147" s="12"/>
    </row>
    <row r="1148" ht="15">
      <c r="A1148" s="12"/>
    </row>
    <row r="1149" ht="15">
      <c r="A1149" s="12"/>
    </row>
    <row r="1150" ht="15">
      <c r="A1150" s="12"/>
    </row>
    <row r="1151" ht="15">
      <c r="A1151" s="12"/>
    </row>
    <row r="1152" ht="15">
      <c r="A1152" s="12"/>
    </row>
    <row r="1153" ht="15">
      <c r="A1153" s="12"/>
    </row>
    <row r="1154" ht="15">
      <c r="A1154" s="12"/>
    </row>
    <row r="1155" ht="15">
      <c r="A1155" s="12"/>
    </row>
    <row r="1156" ht="15">
      <c r="A1156" s="12"/>
    </row>
    <row r="1157" ht="15">
      <c r="A1157" s="12"/>
    </row>
    <row r="1158" ht="15">
      <c r="A1158" s="12"/>
    </row>
    <row r="1159" ht="15">
      <c r="A1159" s="12"/>
    </row>
    <row r="1160" ht="15">
      <c r="A1160" s="12"/>
    </row>
    <row r="1161" ht="15">
      <c r="A1161" s="12"/>
    </row>
    <row r="1162" ht="15">
      <c r="A1162" s="12"/>
    </row>
    <row r="1163" ht="15">
      <c r="A1163" s="12"/>
    </row>
    <row r="1164" ht="15">
      <c r="A1164" s="12"/>
    </row>
    <row r="1165" ht="15">
      <c r="A1165" s="12"/>
    </row>
    <row r="1166" ht="15">
      <c r="A1166" s="12"/>
    </row>
    <row r="1167" ht="15">
      <c r="A1167" s="12"/>
    </row>
    <row r="1168" ht="15">
      <c r="A1168" s="12"/>
    </row>
    <row r="1169" ht="15">
      <c r="A1169" s="12"/>
    </row>
    <row r="1170" ht="15">
      <c r="A1170" s="12"/>
    </row>
    <row r="1171" ht="15">
      <c r="A1171" s="12"/>
    </row>
    <row r="1172" ht="15">
      <c r="A1172" s="12"/>
    </row>
    <row r="1173" ht="15">
      <c r="A1173" s="12"/>
    </row>
    <row r="1174" ht="15">
      <c r="A1174" s="12"/>
    </row>
    <row r="1175" ht="15">
      <c r="A1175" s="12"/>
    </row>
    <row r="1176" ht="15">
      <c r="A1176" s="12"/>
    </row>
    <row r="1177" ht="15">
      <c r="A1177" s="12"/>
    </row>
    <row r="1178" ht="15">
      <c r="A1178" s="12"/>
    </row>
    <row r="1179" ht="15">
      <c r="A1179" s="12"/>
    </row>
    <row r="1180" ht="15">
      <c r="A1180" s="12"/>
    </row>
    <row r="1181" ht="15">
      <c r="A1181" s="12"/>
    </row>
    <row r="1182" ht="15">
      <c r="A1182" s="12"/>
    </row>
    <row r="1183" ht="15">
      <c r="A1183" s="12"/>
    </row>
    <row r="1184" ht="15">
      <c r="A1184" s="12"/>
    </row>
    <row r="1185" ht="15">
      <c r="A1185" s="12"/>
    </row>
    <row r="1186" ht="15">
      <c r="A1186" s="12"/>
    </row>
    <row r="1187" ht="15">
      <c r="A1187" s="12"/>
    </row>
    <row r="1188" ht="15">
      <c r="A1188" s="12"/>
    </row>
    <row r="1189" ht="15">
      <c r="A1189" s="12"/>
    </row>
    <row r="1190" ht="15">
      <c r="A1190" s="12"/>
    </row>
    <row r="1191" ht="15">
      <c r="A1191" s="12"/>
    </row>
    <row r="1192" ht="15">
      <c r="A1192" s="12"/>
    </row>
    <row r="1193" ht="15">
      <c r="A1193" s="12"/>
    </row>
    <row r="1194" ht="15">
      <c r="A1194" s="12"/>
    </row>
    <row r="1195" ht="15">
      <c r="A1195" s="12"/>
    </row>
    <row r="1196" ht="15">
      <c r="A1196" s="12"/>
    </row>
    <row r="1197" ht="15">
      <c r="A1197" s="12"/>
    </row>
    <row r="1198" ht="15">
      <c r="A1198" s="12"/>
    </row>
    <row r="1199" ht="15">
      <c r="A1199" s="12"/>
    </row>
    <row r="1200" ht="15">
      <c r="A1200" s="12"/>
    </row>
    <row r="1201" ht="15">
      <c r="A1201" s="12"/>
    </row>
    <row r="1202" ht="15">
      <c r="A1202" s="12"/>
    </row>
    <row r="1203" ht="15">
      <c r="A1203" s="12"/>
    </row>
    <row r="1204" ht="15">
      <c r="A1204" s="12"/>
    </row>
    <row r="1205" ht="15">
      <c r="A1205" s="12"/>
    </row>
    <row r="1206" ht="15">
      <c r="A1206" s="12"/>
    </row>
    <row r="1207" ht="15">
      <c r="A1207" s="12"/>
    </row>
    <row r="1208" ht="15">
      <c r="A1208" s="12"/>
    </row>
    <row r="1209" ht="15">
      <c r="A1209" s="12"/>
    </row>
    <row r="1210" ht="15">
      <c r="A1210" s="12"/>
    </row>
    <row r="1211" ht="15">
      <c r="A1211" s="12"/>
    </row>
    <row r="1212" ht="15">
      <c r="A1212" s="12"/>
    </row>
    <row r="1213" ht="15">
      <c r="A1213" s="12"/>
    </row>
    <row r="1214" ht="15">
      <c r="A1214" s="12"/>
    </row>
    <row r="1215" ht="15">
      <c r="A1215" s="12"/>
    </row>
    <row r="1216" ht="15">
      <c r="A1216" s="12"/>
    </row>
    <row r="1217" ht="15">
      <c r="A1217" s="12"/>
    </row>
    <row r="1218" ht="15">
      <c r="A1218" s="12"/>
    </row>
    <row r="1219" ht="15">
      <c r="A1219" s="12"/>
    </row>
    <row r="1220" ht="15">
      <c r="A1220" s="12"/>
    </row>
    <row r="1221" ht="15">
      <c r="A1221" s="12"/>
    </row>
    <row r="1222" ht="15">
      <c r="A1222" s="12"/>
    </row>
    <row r="1223" ht="15">
      <c r="A1223" s="12"/>
    </row>
    <row r="1224" ht="15">
      <c r="A1224" s="12"/>
    </row>
    <row r="1225" ht="15">
      <c r="A1225" s="12"/>
    </row>
    <row r="1226" ht="15">
      <c r="A1226" s="12"/>
    </row>
    <row r="1227" ht="15">
      <c r="A1227" s="12"/>
    </row>
    <row r="1228" ht="15">
      <c r="A1228" s="12"/>
    </row>
    <row r="1229" ht="15">
      <c r="A1229" s="12"/>
    </row>
    <row r="1230" ht="15">
      <c r="A1230" s="12"/>
    </row>
    <row r="1231" ht="15">
      <c r="A1231" s="12"/>
    </row>
    <row r="1232" ht="15">
      <c r="A1232" s="12"/>
    </row>
    <row r="1233" ht="15">
      <c r="A1233" s="12"/>
    </row>
    <row r="1234" ht="15">
      <c r="A1234" s="12"/>
    </row>
    <row r="1235" ht="15">
      <c r="A1235" s="12"/>
    </row>
    <row r="1236" ht="15">
      <c r="A1236" s="12"/>
    </row>
    <row r="1237" ht="15">
      <c r="A1237" s="12"/>
    </row>
    <row r="1238" ht="15">
      <c r="A1238" s="12"/>
    </row>
    <row r="1239" ht="15">
      <c r="A1239" s="12"/>
    </row>
    <row r="1240" ht="15">
      <c r="A1240" s="12"/>
    </row>
    <row r="1241" ht="15">
      <c r="A1241" s="12"/>
    </row>
    <row r="1242" ht="15">
      <c r="A1242" s="12"/>
    </row>
    <row r="1243" ht="15">
      <c r="A1243" s="12"/>
    </row>
    <row r="1244" ht="15">
      <c r="A1244" s="12"/>
    </row>
    <row r="1245" ht="15">
      <c r="A1245" s="12"/>
    </row>
    <row r="1246" ht="15">
      <c r="A1246" s="12"/>
    </row>
    <row r="1247" ht="15">
      <c r="A1247" s="12"/>
    </row>
    <row r="1248" ht="15">
      <c r="A1248" s="12"/>
    </row>
    <row r="1249" ht="15">
      <c r="A1249" s="12"/>
    </row>
    <row r="1250" ht="15">
      <c r="A1250" s="12"/>
    </row>
    <row r="1251" ht="15">
      <c r="A1251" s="12"/>
    </row>
    <row r="1252" ht="15">
      <c r="A1252" s="12"/>
    </row>
    <row r="1253" ht="15">
      <c r="A1253" s="12"/>
    </row>
    <row r="1254" ht="15">
      <c r="A1254" s="12"/>
    </row>
    <row r="1255" ht="15">
      <c r="A1255" s="12"/>
    </row>
    <row r="1256" ht="15">
      <c r="A1256" s="12"/>
    </row>
    <row r="1257" ht="15">
      <c r="A1257" s="12"/>
    </row>
    <row r="1258" ht="15">
      <c r="A1258" s="12"/>
    </row>
    <row r="1259" ht="15">
      <c r="A1259" s="12"/>
    </row>
    <row r="1260" ht="15">
      <c r="A1260" s="12"/>
    </row>
    <row r="1261" ht="15">
      <c r="A1261" s="12"/>
    </row>
    <row r="1262" ht="15">
      <c r="A1262" s="12"/>
    </row>
    <row r="1263" ht="15">
      <c r="A1263" s="12"/>
    </row>
    <row r="1264" ht="15">
      <c r="A1264" s="12"/>
    </row>
    <row r="1265" ht="15">
      <c r="A1265" s="12"/>
    </row>
    <row r="1266" ht="15">
      <c r="A1266" s="12"/>
    </row>
    <row r="1267" ht="15">
      <c r="A1267" s="12"/>
    </row>
    <row r="1268" ht="15">
      <c r="A1268" s="12"/>
    </row>
    <row r="1269" ht="15">
      <c r="A1269" s="12"/>
    </row>
    <row r="1270" ht="15">
      <c r="A1270" s="12"/>
    </row>
    <row r="1271" ht="15">
      <c r="A1271" s="12"/>
    </row>
    <row r="1272" ht="15">
      <c r="A1272" s="12"/>
    </row>
    <row r="1273" ht="15">
      <c r="A1273" s="12"/>
    </row>
    <row r="1274" ht="15">
      <c r="A1274" s="12"/>
    </row>
    <row r="1275" ht="15">
      <c r="A1275" s="12"/>
    </row>
    <row r="1276" ht="15">
      <c r="A1276" s="12"/>
    </row>
    <row r="1277" ht="15">
      <c r="A1277" s="12"/>
    </row>
    <row r="1278" ht="15">
      <c r="A1278" s="12"/>
    </row>
    <row r="1279" ht="15">
      <c r="A1279" s="12"/>
    </row>
    <row r="1280" ht="15">
      <c r="A1280" s="12"/>
    </row>
    <row r="1281" ht="15">
      <c r="A1281" s="12"/>
    </row>
    <row r="1282" ht="15">
      <c r="A1282" s="12"/>
    </row>
    <row r="1283" ht="15">
      <c r="A1283" s="12"/>
    </row>
    <row r="1284" ht="15">
      <c r="A1284" s="12"/>
    </row>
    <row r="1285" ht="15">
      <c r="A1285" s="12"/>
    </row>
    <row r="1286" ht="15">
      <c r="A1286" s="12"/>
    </row>
    <row r="1287" ht="15">
      <c r="A1287" s="12"/>
    </row>
    <row r="1288" ht="15">
      <c r="A1288" s="12"/>
    </row>
    <row r="1289" ht="15">
      <c r="A1289" s="12"/>
    </row>
    <row r="1290" ht="15">
      <c r="A1290" s="12"/>
    </row>
    <row r="1291" ht="15">
      <c r="A1291" s="12"/>
    </row>
    <row r="1292" ht="15">
      <c r="A1292" s="12"/>
    </row>
    <row r="1293" ht="15">
      <c r="A1293" s="12"/>
    </row>
    <row r="1294" ht="15">
      <c r="A1294" s="12"/>
    </row>
    <row r="1295" ht="15">
      <c r="A1295" s="12"/>
    </row>
    <row r="1296" ht="15">
      <c r="A1296" s="12"/>
    </row>
    <row r="1297" ht="15">
      <c r="A1297" s="12"/>
    </row>
    <row r="1298" ht="15">
      <c r="A1298" s="12"/>
    </row>
    <row r="1299" ht="15">
      <c r="A1299" s="12"/>
    </row>
    <row r="1300" ht="15">
      <c r="A1300" s="12"/>
    </row>
    <row r="1301" ht="15">
      <c r="A1301" s="12"/>
    </row>
    <row r="1302" ht="15">
      <c r="A1302" s="12"/>
    </row>
    <row r="1303" ht="15">
      <c r="A1303" s="12"/>
    </row>
    <row r="1304" ht="15">
      <c r="A1304" s="12"/>
    </row>
    <row r="1305" ht="15">
      <c r="A1305" s="12"/>
    </row>
    <row r="1306" ht="15">
      <c r="A1306" s="12"/>
    </row>
    <row r="1307" ht="15">
      <c r="A1307" s="12"/>
    </row>
    <row r="1308" ht="15">
      <c r="A1308" s="12"/>
    </row>
    <row r="1309" ht="15">
      <c r="A1309" s="12"/>
    </row>
    <row r="1310" ht="15">
      <c r="A1310" s="12"/>
    </row>
    <row r="1311" ht="15">
      <c r="A1311" s="12"/>
    </row>
    <row r="1312" ht="15">
      <c r="A1312" s="12"/>
    </row>
    <row r="1313" ht="15">
      <c r="A1313" s="12"/>
    </row>
    <row r="1314" ht="15">
      <c r="A1314" s="12"/>
    </row>
    <row r="1315" ht="15">
      <c r="A1315" s="12"/>
    </row>
    <row r="1316" ht="15">
      <c r="A1316" s="12"/>
    </row>
    <row r="1317" ht="15">
      <c r="A1317" s="12"/>
    </row>
    <row r="1318" ht="15">
      <c r="A1318" s="12"/>
    </row>
    <row r="1319" ht="15">
      <c r="A1319" s="12"/>
    </row>
    <row r="1320" ht="15">
      <c r="A1320" s="12"/>
    </row>
    <row r="1321" ht="15">
      <c r="A1321" s="12"/>
    </row>
    <row r="1322" ht="15">
      <c r="A1322" s="12"/>
    </row>
    <row r="1323" ht="15">
      <c r="A1323" s="12"/>
    </row>
    <row r="1324" ht="15">
      <c r="A1324" s="12"/>
    </row>
    <row r="1325" ht="15">
      <c r="A1325" s="12"/>
    </row>
    <row r="1326" ht="15">
      <c r="A1326" s="12"/>
    </row>
    <row r="1327" ht="15">
      <c r="A1327" s="12"/>
    </row>
    <row r="1328" ht="15">
      <c r="A1328" s="12"/>
    </row>
    <row r="1329" ht="15">
      <c r="A1329" s="12"/>
    </row>
    <row r="1330" ht="15">
      <c r="A1330" s="12"/>
    </row>
    <row r="1331" ht="15">
      <c r="A1331" s="12"/>
    </row>
    <row r="1332" ht="15">
      <c r="A1332" s="12"/>
    </row>
    <row r="1333" ht="15">
      <c r="A1333" s="12"/>
    </row>
    <row r="1334" ht="15">
      <c r="A1334" s="12"/>
    </row>
    <row r="1335" ht="15">
      <c r="A1335" s="12"/>
    </row>
    <row r="1336" ht="15">
      <c r="A1336" s="12"/>
    </row>
    <row r="1337" ht="15">
      <c r="A1337" s="12"/>
    </row>
    <row r="1338" ht="15">
      <c r="A1338" s="12"/>
    </row>
    <row r="1339" ht="15">
      <c r="A1339" s="12"/>
    </row>
    <row r="1340" ht="15">
      <c r="A1340" s="12"/>
    </row>
    <row r="1341" ht="15">
      <c r="A1341" s="12"/>
    </row>
    <row r="1342" ht="15">
      <c r="A1342" s="12"/>
    </row>
    <row r="1343" ht="15">
      <c r="A1343" s="12"/>
    </row>
    <row r="1344" ht="15">
      <c r="A1344" s="12"/>
    </row>
    <row r="1345" ht="15">
      <c r="A1345" s="12"/>
    </row>
    <row r="1346" ht="15">
      <c r="A1346" s="12"/>
    </row>
    <row r="1347" ht="15">
      <c r="A1347" s="12"/>
    </row>
    <row r="1348" ht="15">
      <c r="A1348" s="12"/>
    </row>
    <row r="1349" ht="15">
      <c r="A1349" s="12"/>
    </row>
    <row r="1350" ht="15">
      <c r="A1350" s="12"/>
    </row>
    <row r="1351" ht="15">
      <c r="A1351" s="12"/>
    </row>
    <row r="1352" ht="15">
      <c r="A1352" s="12"/>
    </row>
    <row r="1353" ht="15">
      <c r="A1353" s="12"/>
    </row>
    <row r="1354" ht="15">
      <c r="A1354" s="12"/>
    </row>
    <row r="1355" ht="15">
      <c r="A1355" s="12"/>
    </row>
    <row r="1356" ht="15">
      <c r="A1356" s="12"/>
    </row>
    <row r="1357" ht="15">
      <c r="A1357" s="12"/>
    </row>
    <row r="1358" ht="15">
      <c r="A1358" s="12"/>
    </row>
    <row r="1359" ht="15">
      <c r="A1359" s="12"/>
    </row>
    <row r="1360" ht="15">
      <c r="A1360" s="12"/>
    </row>
    <row r="1361" ht="15">
      <c r="A1361" s="12"/>
    </row>
    <row r="1362" ht="15">
      <c r="A1362" s="12"/>
    </row>
    <row r="1363" ht="15">
      <c r="A1363" s="12"/>
    </row>
    <row r="1364" ht="15">
      <c r="A1364" s="12"/>
    </row>
    <row r="1365" ht="15">
      <c r="A1365" s="12"/>
    </row>
    <row r="1366" ht="15">
      <c r="A1366" s="12"/>
    </row>
    <row r="1367" ht="15">
      <c r="A1367" s="12"/>
    </row>
    <row r="1368" ht="15">
      <c r="A1368" s="12"/>
    </row>
    <row r="1369" ht="15">
      <c r="A1369" s="12"/>
    </row>
    <row r="1370" ht="15">
      <c r="A1370" s="12"/>
    </row>
    <row r="1371" ht="15">
      <c r="A1371" s="12"/>
    </row>
    <row r="1372" ht="15">
      <c r="A1372" s="12"/>
    </row>
    <row r="1373" ht="15">
      <c r="A1373" s="12"/>
    </row>
    <row r="1374" ht="15">
      <c r="A1374" s="12"/>
    </row>
    <row r="1375" ht="15">
      <c r="A1375" s="12"/>
    </row>
    <row r="1376" ht="15">
      <c r="A1376" s="12"/>
    </row>
    <row r="1377" ht="15">
      <c r="A1377" s="12"/>
    </row>
    <row r="1378" ht="15">
      <c r="A1378" s="12"/>
    </row>
    <row r="1379" ht="15">
      <c r="A1379" s="12"/>
    </row>
    <row r="1380" ht="15">
      <c r="A1380" s="12"/>
    </row>
    <row r="1381" ht="15">
      <c r="A1381" s="12"/>
    </row>
    <row r="1382" ht="15">
      <c r="A1382" s="12"/>
    </row>
    <row r="1383" ht="15">
      <c r="A1383" s="12"/>
    </row>
    <row r="1384" ht="15">
      <c r="A1384" s="12"/>
    </row>
    <row r="1385" ht="15">
      <c r="A1385" s="12"/>
    </row>
    <row r="1386" ht="15">
      <c r="A1386" s="12"/>
    </row>
    <row r="1387" ht="15">
      <c r="A1387" s="12"/>
    </row>
    <row r="1388" ht="15">
      <c r="A1388" s="12"/>
    </row>
    <row r="1389" ht="15">
      <c r="A1389" s="12"/>
    </row>
    <row r="1390" ht="15">
      <c r="A1390" s="12"/>
    </row>
    <row r="1391" ht="15">
      <c r="A1391" s="12"/>
    </row>
    <row r="1392" ht="15">
      <c r="A1392" s="12"/>
    </row>
    <row r="1393" ht="15">
      <c r="A1393" s="12"/>
    </row>
    <row r="1394" ht="15">
      <c r="A1394" s="12"/>
    </row>
    <row r="1395" ht="15">
      <c r="A1395" s="12"/>
    </row>
    <row r="1396" ht="15">
      <c r="A1396" s="12"/>
    </row>
    <row r="1397" ht="15">
      <c r="A1397" s="12"/>
    </row>
    <row r="1398" ht="15">
      <c r="A1398" s="12"/>
    </row>
    <row r="1399" ht="15">
      <c r="A1399" s="12"/>
    </row>
    <row r="1400" ht="15">
      <c r="A1400" s="12"/>
    </row>
    <row r="1401" ht="15">
      <c r="A1401" s="12"/>
    </row>
    <row r="1402" ht="15">
      <c r="A1402" s="12"/>
    </row>
    <row r="1403" ht="15">
      <c r="A1403" s="12"/>
    </row>
    <row r="1404" ht="15">
      <c r="A1404" s="12"/>
    </row>
    <row r="1405" ht="15">
      <c r="A1405" s="12"/>
    </row>
    <row r="1406" ht="15">
      <c r="A1406" s="12"/>
    </row>
    <row r="1407" ht="15">
      <c r="A1407" s="12"/>
    </row>
    <row r="1408" ht="15">
      <c r="A1408" s="12"/>
    </row>
    <row r="1409" ht="15">
      <c r="A1409" s="12"/>
    </row>
    <row r="1410" ht="15">
      <c r="A1410" s="12"/>
    </row>
    <row r="1411" ht="15">
      <c r="A1411" s="12"/>
    </row>
    <row r="1412" ht="15">
      <c r="A1412" s="12"/>
    </row>
    <row r="1413" ht="15">
      <c r="A1413" s="12"/>
    </row>
    <row r="1414" ht="15">
      <c r="A1414" s="12"/>
    </row>
    <row r="1415" ht="15">
      <c r="A1415" s="12"/>
    </row>
    <row r="1416" ht="15">
      <c r="A1416" s="12"/>
    </row>
    <row r="1417" ht="15">
      <c r="A1417" s="12"/>
    </row>
    <row r="1418" ht="15">
      <c r="A1418" s="12"/>
    </row>
    <row r="1419" ht="15">
      <c r="A1419" s="12"/>
    </row>
    <row r="1420" ht="15">
      <c r="A1420" s="12"/>
    </row>
    <row r="1421" ht="15">
      <c r="A1421" s="12"/>
    </row>
    <row r="1422" ht="15">
      <c r="A1422" s="12"/>
    </row>
    <row r="1423" ht="15">
      <c r="A1423" s="12"/>
    </row>
    <row r="1424" ht="15">
      <c r="A1424" s="12"/>
    </row>
    <row r="1425" ht="15">
      <c r="A1425" s="12"/>
    </row>
    <row r="1426" ht="15">
      <c r="A1426" s="12"/>
    </row>
    <row r="1427" ht="15">
      <c r="A1427" s="12"/>
    </row>
    <row r="1428" ht="15">
      <c r="A1428" s="12"/>
    </row>
    <row r="1429" ht="15">
      <c r="A1429" s="12"/>
    </row>
    <row r="1430" ht="15">
      <c r="A1430" s="12"/>
    </row>
    <row r="1431" ht="15">
      <c r="A1431" s="12"/>
    </row>
    <row r="1432" ht="15">
      <c r="A1432" s="12"/>
    </row>
    <row r="1433" ht="15">
      <c r="A1433" s="12"/>
    </row>
    <row r="1434" ht="15">
      <c r="A1434" s="12"/>
    </row>
    <row r="1435" ht="15">
      <c r="A1435" s="12"/>
    </row>
    <row r="1436" ht="15">
      <c r="A1436" s="12"/>
    </row>
    <row r="1437" ht="15">
      <c r="A1437" s="12"/>
    </row>
    <row r="1438" ht="15">
      <c r="A1438" s="12"/>
    </row>
    <row r="1439" ht="15">
      <c r="A1439" s="12"/>
    </row>
    <row r="1440" ht="15">
      <c r="A1440" s="12"/>
    </row>
    <row r="1441" ht="15">
      <c r="A1441" s="12"/>
    </row>
    <row r="1442" ht="15">
      <c r="A1442" s="12"/>
    </row>
    <row r="1443" ht="15">
      <c r="A1443" s="12"/>
    </row>
    <row r="1444" ht="15">
      <c r="A1444" s="12"/>
    </row>
    <row r="1445" ht="15">
      <c r="A1445" s="12"/>
    </row>
    <row r="1446" ht="15">
      <c r="A1446" s="12"/>
    </row>
    <row r="1447" ht="15">
      <c r="A1447" s="12"/>
    </row>
    <row r="1448" ht="15">
      <c r="A1448" s="12"/>
    </row>
    <row r="1449" ht="15">
      <c r="A1449" s="12"/>
    </row>
    <row r="1450" ht="15">
      <c r="A1450" s="12"/>
    </row>
    <row r="1451" ht="15">
      <c r="A1451" s="12"/>
    </row>
    <row r="1452" ht="15">
      <c r="A1452" s="12"/>
    </row>
    <row r="1453" ht="15">
      <c r="A1453" s="12"/>
    </row>
    <row r="1454" ht="15">
      <c r="A1454" s="12"/>
    </row>
    <row r="1455" ht="15">
      <c r="A1455" s="12"/>
    </row>
    <row r="1456" ht="15">
      <c r="A1456" s="12"/>
    </row>
    <row r="1457" ht="15">
      <c r="A1457" s="12"/>
    </row>
    <row r="1458" ht="15">
      <c r="A1458" s="12"/>
    </row>
    <row r="1459" ht="15">
      <c r="A1459" s="12"/>
    </row>
    <row r="1460" ht="15">
      <c r="A1460" s="12"/>
    </row>
    <row r="1461" ht="15">
      <c r="A1461" s="12"/>
    </row>
    <row r="1462" ht="15">
      <c r="A1462" s="12"/>
    </row>
    <row r="1463" ht="15">
      <c r="A1463" s="12"/>
    </row>
    <row r="1464" ht="15">
      <c r="A1464" s="12"/>
    </row>
    <row r="1465" ht="15">
      <c r="A1465" s="12"/>
    </row>
    <row r="1466" ht="15">
      <c r="A1466" s="12"/>
    </row>
    <row r="1467" ht="15">
      <c r="A1467" s="12"/>
    </row>
    <row r="1468" ht="15">
      <c r="A1468" s="12"/>
    </row>
    <row r="1469" ht="15">
      <c r="A1469" s="12"/>
    </row>
    <row r="1470" ht="15">
      <c r="A1470" s="12"/>
    </row>
    <row r="1471" ht="15">
      <c r="A1471" s="12"/>
    </row>
    <row r="1472" ht="15">
      <c r="A1472" s="12"/>
    </row>
    <row r="1473" ht="15">
      <c r="A1473" s="12"/>
    </row>
    <row r="1474" ht="15">
      <c r="A1474" s="12"/>
    </row>
    <row r="1475" ht="15">
      <c r="A1475" s="12"/>
    </row>
    <row r="1476" ht="15">
      <c r="A1476" s="12"/>
    </row>
    <row r="1477" ht="15">
      <c r="A1477" s="12"/>
    </row>
    <row r="1478" ht="15">
      <c r="A1478" s="12"/>
    </row>
    <row r="1479" ht="15">
      <c r="A1479" s="12"/>
    </row>
    <row r="1480" ht="15">
      <c r="A1480" s="12"/>
    </row>
    <row r="1481" ht="15">
      <c r="A1481" s="12"/>
    </row>
    <row r="1482" ht="15">
      <c r="A1482" s="12"/>
    </row>
    <row r="1483" ht="15">
      <c r="A1483" s="12"/>
    </row>
    <row r="1484" ht="15">
      <c r="A1484" s="12"/>
    </row>
    <row r="1485" ht="15">
      <c r="A1485" s="12"/>
    </row>
    <row r="1486" ht="15">
      <c r="A1486" s="12"/>
    </row>
    <row r="1487" ht="15">
      <c r="A1487" s="12"/>
    </row>
    <row r="1488" ht="15">
      <c r="A1488" s="12"/>
    </row>
    <row r="1489" ht="15">
      <c r="A1489" s="12"/>
    </row>
    <row r="1490" ht="15">
      <c r="A1490" s="12"/>
    </row>
    <row r="1491" ht="15">
      <c r="A1491" s="12"/>
    </row>
    <row r="1492" ht="15">
      <c r="A1492" s="12"/>
    </row>
    <row r="1493" ht="15">
      <c r="A1493" s="12"/>
    </row>
    <row r="1494" ht="15">
      <c r="A1494" s="12"/>
    </row>
    <row r="1495" ht="15">
      <c r="A1495" s="12"/>
    </row>
    <row r="1496" ht="15">
      <c r="A1496" s="12"/>
    </row>
    <row r="1497" ht="15">
      <c r="A1497" s="12"/>
    </row>
    <row r="1498" ht="15">
      <c r="A1498" s="12"/>
    </row>
    <row r="1499" ht="15">
      <c r="A1499" s="12"/>
    </row>
    <row r="1500" ht="15">
      <c r="A1500" s="12"/>
    </row>
    <row r="1501" ht="15">
      <c r="A1501" s="12"/>
    </row>
    <row r="1502" ht="15">
      <c r="A1502" s="12"/>
    </row>
    <row r="1503" ht="15">
      <c r="A1503" s="12"/>
    </row>
    <row r="1504" ht="15">
      <c r="A1504" s="12"/>
    </row>
    <row r="1505" ht="15">
      <c r="A1505" s="12"/>
    </row>
    <row r="1506" ht="15">
      <c r="A1506" s="12"/>
    </row>
    <row r="1507" ht="15">
      <c r="A1507" s="12"/>
    </row>
    <row r="1508" ht="15">
      <c r="A1508" s="12"/>
    </row>
    <row r="1509" ht="15">
      <c r="A1509" s="12"/>
    </row>
    <row r="1510" ht="15">
      <c r="A1510" s="12"/>
    </row>
    <row r="1511" ht="15">
      <c r="A1511" s="12"/>
    </row>
    <row r="1512" ht="15">
      <c r="A1512" s="12"/>
    </row>
    <row r="1513" ht="15">
      <c r="A1513" s="12"/>
    </row>
    <row r="1514" ht="15">
      <c r="A1514" s="12"/>
    </row>
    <row r="1515" ht="15">
      <c r="A1515" s="12"/>
    </row>
    <row r="1516" ht="15">
      <c r="A1516" s="12"/>
    </row>
    <row r="1517" ht="15">
      <c r="A1517" s="12"/>
    </row>
    <row r="1518" ht="15">
      <c r="A1518" s="12"/>
    </row>
    <row r="1519" ht="15">
      <c r="A1519" s="12"/>
    </row>
    <row r="1520" ht="15">
      <c r="A1520" s="12"/>
    </row>
    <row r="1521" ht="15">
      <c r="A1521" s="12"/>
    </row>
    <row r="1522" ht="15">
      <c r="A1522" s="12"/>
    </row>
    <row r="1523" ht="15">
      <c r="A1523" s="12"/>
    </row>
    <row r="1524" ht="15">
      <c r="A1524" s="12"/>
    </row>
    <row r="1525" ht="15">
      <c r="A1525" s="12"/>
    </row>
    <row r="1526" ht="15">
      <c r="A1526" s="12"/>
    </row>
    <row r="1527" ht="15">
      <c r="A1527" s="12"/>
    </row>
    <row r="1528" ht="15">
      <c r="A1528" s="12"/>
    </row>
    <row r="1529" ht="15">
      <c r="A1529" s="12"/>
    </row>
    <row r="1530" ht="15">
      <c r="A1530" s="12"/>
    </row>
    <row r="1531" ht="15">
      <c r="A1531" s="12"/>
    </row>
    <row r="1532" ht="15">
      <c r="A1532" s="12"/>
    </row>
    <row r="1533" ht="15">
      <c r="A1533" s="12"/>
    </row>
    <row r="1534" ht="15">
      <c r="A1534" s="12"/>
    </row>
    <row r="1535" ht="15">
      <c r="A1535" s="12"/>
    </row>
    <row r="1536" ht="15">
      <c r="A1536" s="12"/>
    </row>
    <row r="1537" ht="15">
      <c r="A1537" s="12"/>
    </row>
    <row r="1538" ht="15">
      <c r="A1538" s="12"/>
    </row>
    <row r="1539" ht="15">
      <c r="A1539" s="12"/>
    </row>
    <row r="1540" ht="15">
      <c r="A1540" s="12"/>
    </row>
    <row r="1541" ht="15">
      <c r="A1541" s="12"/>
    </row>
    <row r="1542" ht="15">
      <c r="A1542" s="12"/>
    </row>
    <row r="1543" ht="15">
      <c r="A1543" s="12"/>
    </row>
    <row r="1544" ht="15">
      <c r="A1544" s="12"/>
    </row>
    <row r="1545" ht="15">
      <c r="A1545" s="12"/>
    </row>
    <row r="1546" ht="15">
      <c r="A1546" s="12"/>
    </row>
    <row r="1547" ht="15">
      <c r="A1547" s="12"/>
    </row>
    <row r="1548" ht="15">
      <c r="A1548" s="12"/>
    </row>
    <row r="1549" ht="15">
      <c r="A1549" s="12"/>
    </row>
    <row r="1550" ht="15">
      <c r="A1550" s="12"/>
    </row>
    <row r="1551" ht="15">
      <c r="A1551" s="12"/>
    </row>
    <row r="1552" ht="15">
      <c r="A1552" s="12"/>
    </row>
    <row r="1553" ht="15">
      <c r="A1553" s="12"/>
    </row>
    <row r="1554" ht="15">
      <c r="A1554" s="12"/>
    </row>
    <row r="1555" ht="15">
      <c r="A1555" s="12"/>
    </row>
    <row r="1556" ht="15">
      <c r="A1556" s="12"/>
    </row>
    <row r="1557" ht="15">
      <c r="A1557" s="12"/>
    </row>
    <row r="1558" ht="15">
      <c r="A1558" s="12"/>
    </row>
    <row r="1559" ht="15">
      <c r="A1559" s="12"/>
    </row>
    <row r="1560" ht="15">
      <c r="A1560" s="12"/>
    </row>
    <row r="1561" ht="15">
      <c r="A1561" s="12"/>
    </row>
    <row r="1562" ht="15">
      <c r="A1562" s="12"/>
    </row>
    <row r="1563" ht="15">
      <c r="A1563" s="12"/>
    </row>
    <row r="1564" ht="15">
      <c r="A1564" s="12"/>
    </row>
    <row r="1565" ht="15">
      <c r="A1565" s="12"/>
    </row>
    <row r="1566" ht="15">
      <c r="A1566" s="12"/>
    </row>
    <row r="1567" ht="15">
      <c r="A1567" s="12"/>
    </row>
    <row r="1568" ht="15">
      <c r="A1568" s="12"/>
    </row>
    <row r="1569" ht="15">
      <c r="A1569" s="12"/>
    </row>
    <row r="1570" ht="15">
      <c r="A1570" s="12"/>
    </row>
    <row r="1571" ht="15">
      <c r="A1571" s="12"/>
    </row>
    <row r="1572" ht="15">
      <c r="A1572" s="12"/>
    </row>
    <row r="1573" ht="15">
      <c r="A1573" s="12"/>
    </row>
    <row r="1574" ht="15">
      <c r="A1574" s="12"/>
    </row>
    <row r="1575" ht="15">
      <c r="A1575" s="12"/>
    </row>
    <row r="1576" ht="15">
      <c r="A1576" s="12"/>
    </row>
    <row r="1577" ht="15">
      <c r="A1577" s="12"/>
    </row>
    <row r="1578" ht="15">
      <c r="A1578" s="12"/>
    </row>
    <row r="1579" ht="15">
      <c r="A1579" s="12"/>
    </row>
    <row r="1580" ht="15">
      <c r="A1580" s="12"/>
    </row>
    <row r="1581" ht="15">
      <c r="A1581" s="12"/>
    </row>
    <row r="1582" ht="15">
      <c r="A1582" s="12"/>
    </row>
    <row r="1583" ht="15">
      <c r="A1583" s="12"/>
    </row>
    <row r="1584" ht="15">
      <c r="A1584" s="12"/>
    </row>
    <row r="1585" ht="15">
      <c r="A1585" s="12"/>
    </row>
    <row r="1586" ht="15">
      <c r="A1586" s="12"/>
    </row>
    <row r="1587" ht="15">
      <c r="A1587" s="12"/>
    </row>
    <row r="1588" ht="15">
      <c r="A1588" s="12"/>
    </row>
    <row r="1589" ht="15">
      <c r="A1589" s="12"/>
    </row>
    <row r="1590" ht="15">
      <c r="A1590" s="12"/>
    </row>
    <row r="1591" ht="15">
      <c r="A1591" s="12"/>
    </row>
    <row r="1592" ht="15">
      <c r="A1592" s="12"/>
    </row>
    <row r="1593" ht="15">
      <c r="A1593" s="12"/>
    </row>
    <row r="1594" ht="15">
      <c r="A1594" s="12"/>
    </row>
    <row r="1595" ht="15">
      <c r="A1595" s="12"/>
    </row>
    <row r="1596" ht="15">
      <c r="A1596" s="12"/>
    </row>
    <row r="1597" ht="15">
      <c r="A1597" s="12"/>
    </row>
    <row r="1598" ht="15">
      <c r="A1598" s="12"/>
    </row>
    <row r="1599" ht="15">
      <c r="A1599" s="12"/>
    </row>
    <row r="1600" ht="15">
      <c r="A1600" s="12"/>
    </row>
    <row r="1601" ht="15">
      <c r="A1601" s="12"/>
    </row>
    <row r="1602" ht="15">
      <c r="A1602" s="12"/>
    </row>
    <row r="1603" ht="15">
      <c r="A1603" s="12"/>
    </row>
    <row r="1604" ht="15">
      <c r="A1604" s="12"/>
    </row>
    <row r="1605" ht="15">
      <c r="A1605" s="12"/>
    </row>
    <row r="1606" ht="15">
      <c r="A1606" s="12"/>
    </row>
    <row r="1607" ht="15">
      <c r="A1607" s="12"/>
    </row>
    <row r="1608" ht="15">
      <c r="A1608" s="12"/>
    </row>
    <row r="1609" ht="15">
      <c r="A1609" s="12"/>
    </row>
    <row r="1610" ht="15">
      <c r="A1610" s="12"/>
    </row>
    <row r="1611" ht="15">
      <c r="A1611" s="12"/>
    </row>
    <row r="1612" ht="15">
      <c r="A1612" s="12"/>
    </row>
    <row r="1613" ht="15">
      <c r="A1613" s="12"/>
    </row>
    <row r="1614" ht="15">
      <c r="A1614" s="12"/>
    </row>
    <row r="1615" ht="15">
      <c r="A1615" s="12"/>
    </row>
    <row r="1616" ht="15">
      <c r="A1616" s="12"/>
    </row>
    <row r="1617" ht="15">
      <c r="A1617" s="12"/>
    </row>
    <row r="1618" ht="15">
      <c r="A1618" s="12"/>
    </row>
    <row r="1619" ht="15">
      <c r="A1619" s="12"/>
    </row>
    <row r="1620" ht="15">
      <c r="A1620" s="12"/>
    </row>
    <row r="1621" ht="15">
      <c r="A1621" s="12"/>
    </row>
    <row r="1622" ht="15">
      <c r="A1622" s="12"/>
    </row>
    <row r="1623" ht="15">
      <c r="A1623" s="12"/>
    </row>
    <row r="1624" ht="15">
      <c r="A1624" s="12"/>
    </row>
    <row r="1625" ht="15">
      <c r="A1625" s="12"/>
    </row>
    <row r="1626" ht="15">
      <c r="A1626" s="12"/>
    </row>
    <row r="1627" ht="15">
      <c r="A1627" s="12"/>
    </row>
    <row r="1628" ht="15">
      <c r="A1628" s="12"/>
    </row>
    <row r="1629" ht="15">
      <c r="A1629" s="12"/>
    </row>
    <row r="1630" ht="15">
      <c r="A1630" s="12"/>
    </row>
    <row r="1631" ht="15">
      <c r="A1631" s="12"/>
    </row>
    <row r="1632" ht="15">
      <c r="A1632" s="12"/>
    </row>
    <row r="1633" ht="15">
      <c r="A1633" s="12"/>
    </row>
    <row r="1634" ht="15">
      <c r="A1634" s="12"/>
    </row>
    <row r="1635" ht="15">
      <c r="A1635" s="12"/>
    </row>
    <row r="1636" ht="15">
      <c r="A1636" s="12"/>
    </row>
    <row r="1637" ht="15">
      <c r="A1637" s="12"/>
    </row>
    <row r="1638" ht="15">
      <c r="A1638" s="12"/>
    </row>
    <row r="1639" ht="15">
      <c r="A1639" s="12"/>
    </row>
    <row r="1640" ht="15">
      <c r="A1640" s="12"/>
    </row>
    <row r="1641" ht="15">
      <c r="A1641" s="12"/>
    </row>
    <row r="1642" ht="15">
      <c r="A1642" s="12"/>
    </row>
    <row r="1643" ht="15">
      <c r="A1643" s="12"/>
    </row>
    <row r="1644" ht="15">
      <c r="A1644" s="12"/>
    </row>
    <row r="1645" ht="15">
      <c r="A1645" s="12"/>
    </row>
    <row r="1646" ht="15">
      <c r="A1646" s="12"/>
    </row>
    <row r="1647" ht="15">
      <c r="A1647" s="12"/>
    </row>
    <row r="1648" ht="15">
      <c r="A1648" s="12"/>
    </row>
    <row r="1649" ht="15">
      <c r="A1649" s="12"/>
    </row>
    <row r="1650" ht="15">
      <c r="A1650" s="12"/>
    </row>
    <row r="1651" ht="15">
      <c r="A1651" s="12"/>
    </row>
    <row r="1652" ht="15">
      <c r="A1652" s="12"/>
    </row>
    <row r="1653" ht="15">
      <c r="A1653" s="12"/>
    </row>
    <row r="1654" ht="15">
      <c r="A1654" s="12"/>
    </row>
    <row r="1655" ht="15">
      <c r="A1655" s="12"/>
    </row>
    <row r="1656" ht="15">
      <c r="A1656" s="12"/>
    </row>
    <row r="1657" ht="15">
      <c r="A1657" s="12"/>
    </row>
    <row r="1658" ht="15">
      <c r="A1658" s="12"/>
    </row>
    <row r="1659" ht="15">
      <c r="A1659" s="12"/>
    </row>
    <row r="1660" ht="15">
      <c r="A1660" s="12"/>
    </row>
    <row r="1661" ht="15">
      <c r="A1661" s="12"/>
    </row>
    <row r="1662" ht="15">
      <c r="A1662" s="12"/>
    </row>
    <row r="1663" ht="15">
      <c r="A1663" s="12"/>
    </row>
    <row r="1664" ht="15">
      <c r="A1664" s="12"/>
    </row>
    <row r="1665" ht="15">
      <c r="A1665" s="12"/>
    </row>
    <row r="1666" ht="15">
      <c r="A1666" s="12"/>
    </row>
    <row r="1667" ht="15">
      <c r="A1667" s="12"/>
    </row>
    <row r="1668" ht="15">
      <c r="A1668" s="12"/>
    </row>
    <row r="1669" ht="15">
      <c r="A1669" s="12"/>
    </row>
    <row r="1670" ht="15">
      <c r="A1670" s="12"/>
    </row>
    <row r="1671" ht="15">
      <c r="A1671" s="12"/>
    </row>
    <row r="1672" ht="15">
      <c r="A1672" s="12"/>
    </row>
    <row r="1673" ht="15">
      <c r="A1673" s="12"/>
    </row>
    <row r="1674" ht="15">
      <c r="A1674" s="12"/>
    </row>
    <row r="1675" ht="15">
      <c r="A1675" s="12"/>
    </row>
    <row r="1676" ht="15">
      <c r="A1676" s="12"/>
    </row>
    <row r="1677" ht="15">
      <c r="A1677" s="12"/>
    </row>
    <row r="1678" ht="15">
      <c r="A1678" s="12"/>
    </row>
    <row r="1679" ht="15">
      <c r="A1679" s="12"/>
    </row>
    <row r="1680" ht="15">
      <c r="A1680" s="12"/>
    </row>
    <row r="1681" ht="15">
      <c r="A1681" s="12"/>
    </row>
    <row r="1682" ht="15">
      <c r="A1682" s="12"/>
    </row>
    <row r="1683" ht="15">
      <c r="A1683" s="12"/>
    </row>
    <row r="1684" ht="15">
      <c r="A1684" s="12"/>
    </row>
    <row r="1685" ht="15">
      <c r="A1685" s="12"/>
    </row>
    <row r="1686" ht="15">
      <c r="A1686" s="12"/>
    </row>
    <row r="1687" ht="15">
      <c r="A1687" s="12"/>
    </row>
    <row r="1688" ht="15">
      <c r="A1688" s="12"/>
    </row>
    <row r="1689" ht="15">
      <c r="A1689" s="12"/>
    </row>
    <row r="1690" ht="15">
      <c r="A1690" s="12"/>
    </row>
    <row r="1691" ht="15">
      <c r="A1691" s="12"/>
    </row>
    <row r="1692" ht="15">
      <c r="A1692" s="12"/>
    </row>
    <row r="1693" ht="15">
      <c r="A1693" s="12"/>
    </row>
    <row r="1694" ht="15">
      <c r="A1694" s="12"/>
    </row>
    <row r="1695" ht="15">
      <c r="A1695" s="12"/>
    </row>
    <row r="1696" ht="15">
      <c r="A1696" s="12"/>
    </row>
    <row r="1697" ht="15">
      <c r="A1697" s="12"/>
    </row>
    <row r="1698" ht="15">
      <c r="A1698" s="12"/>
    </row>
    <row r="1699" ht="15">
      <c r="A1699" s="12"/>
    </row>
    <row r="1700" ht="15">
      <c r="A1700" s="12"/>
    </row>
    <row r="1701" ht="15">
      <c r="A1701" s="12"/>
    </row>
    <row r="1702" ht="15">
      <c r="A1702" s="12"/>
    </row>
    <row r="1703" ht="15">
      <c r="A1703" s="12"/>
    </row>
    <row r="1704" ht="15">
      <c r="A1704" s="12"/>
    </row>
    <row r="1705" ht="15">
      <c r="A1705" s="12"/>
    </row>
    <row r="1706" ht="15">
      <c r="A1706" s="12"/>
    </row>
    <row r="1707" ht="15">
      <c r="A1707" s="12"/>
    </row>
    <row r="1708" ht="15">
      <c r="A1708" s="12"/>
    </row>
    <row r="1709" ht="15">
      <c r="A1709" s="12"/>
    </row>
    <row r="1710" ht="15">
      <c r="A1710" s="12"/>
    </row>
    <row r="1711" ht="15">
      <c r="A1711" s="12"/>
    </row>
    <row r="1712" ht="15">
      <c r="A1712" s="12"/>
    </row>
    <row r="1713" ht="15">
      <c r="A1713" s="12"/>
    </row>
    <row r="1714" ht="15">
      <c r="A1714" s="12"/>
    </row>
    <row r="1715" ht="15">
      <c r="A1715" s="12"/>
    </row>
    <row r="1716" ht="15">
      <c r="A1716" s="12"/>
    </row>
    <row r="1717" ht="15">
      <c r="A1717" s="12"/>
    </row>
    <row r="1718" ht="15">
      <c r="A1718" s="12"/>
    </row>
    <row r="1719" ht="15">
      <c r="A1719" s="12"/>
    </row>
    <row r="1720" ht="15">
      <c r="A1720" s="12"/>
    </row>
    <row r="1721" ht="15">
      <c r="A1721" s="12"/>
    </row>
    <row r="1722" ht="15">
      <c r="A1722" s="12"/>
    </row>
    <row r="1723" ht="15">
      <c r="A1723" s="12"/>
    </row>
    <row r="1724" ht="15">
      <c r="A1724" s="12"/>
    </row>
    <row r="1725" ht="15">
      <c r="A1725" s="12"/>
    </row>
    <row r="1726" ht="15">
      <c r="A1726" s="12"/>
    </row>
    <row r="1727" ht="15">
      <c r="A1727" s="12"/>
    </row>
    <row r="1728" ht="15">
      <c r="A1728" s="12"/>
    </row>
    <row r="1729" ht="15">
      <c r="A1729" s="12"/>
    </row>
    <row r="1730" ht="15">
      <c r="A1730" s="12"/>
    </row>
    <row r="1731" ht="15">
      <c r="A1731" s="12"/>
    </row>
    <row r="1732" ht="15">
      <c r="A1732" s="12"/>
    </row>
    <row r="1733" ht="15">
      <c r="A1733" s="12"/>
    </row>
    <row r="1734" ht="15">
      <c r="A1734" s="12"/>
    </row>
    <row r="1735" ht="15">
      <c r="A1735" s="12"/>
    </row>
    <row r="1736" ht="15">
      <c r="A1736" s="12"/>
    </row>
    <row r="1737" ht="15">
      <c r="A1737" s="12"/>
    </row>
    <row r="1738" ht="15">
      <c r="A1738" s="12"/>
    </row>
    <row r="1739" ht="15">
      <c r="A1739" s="12"/>
    </row>
    <row r="1740" ht="15">
      <c r="A1740" s="12"/>
    </row>
    <row r="1741" ht="15">
      <c r="A1741" s="12"/>
    </row>
    <row r="1742" ht="15">
      <c r="A1742" s="12"/>
    </row>
    <row r="1743" ht="15">
      <c r="A1743" s="12"/>
    </row>
    <row r="1744" ht="15">
      <c r="A1744" s="12"/>
    </row>
    <row r="1745" ht="15">
      <c r="A1745" s="12"/>
    </row>
    <row r="1746" ht="15">
      <c r="A1746" s="12"/>
    </row>
    <row r="1747" ht="15">
      <c r="A1747" s="12"/>
    </row>
    <row r="1748" ht="15">
      <c r="A1748" s="12"/>
    </row>
    <row r="1749" ht="15">
      <c r="A1749" s="12"/>
    </row>
    <row r="1750" ht="15">
      <c r="A1750" s="12"/>
    </row>
    <row r="1751" ht="15">
      <c r="A1751" s="12"/>
    </row>
    <row r="1752" ht="15">
      <c r="A1752" s="12"/>
    </row>
    <row r="1753" ht="15">
      <c r="A1753" s="12"/>
    </row>
    <row r="1754" ht="15">
      <c r="A1754" s="12"/>
    </row>
    <row r="1755" ht="15">
      <c r="A1755" s="12"/>
    </row>
    <row r="1756" ht="15">
      <c r="A1756" s="12"/>
    </row>
    <row r="1757" ht="15">
      <c r="A1757" s="12"/>
    </row>
    <row r="1758" ht="15">
      <c r="A1758" s="12"/>
    </row>
    <row r="1759" ht="15">
      <c r="A1759" s="12"/>
    </row>
    <row r="1760" ht="15">
      <c r="A1760" s="12"/>
    </row>
    <row r="1761" ht="15">
      <c r="A1761" s="12"/>
    </row>
    <row r="1762" ht="15">
      <c r="A1762" s="12"/>
    </row>
    <row r="1763" ht="15">
      <c r="A1763" s="12"/>
    </row>
    <row r="1764" ht="15">
      <c r="A1764" s="12"/>
    </row>
    <row r="1765" ht="15">
      <c r="A1765" s="12"/>
    </row>
    <row r="1766" ht="15">
      <c r="A1766" s="12"/>
    </row>
    <row r="1767" ht="15">
      <c r="A1767" s="12"/>
    </row>
    <row r="1768" ht="15">
      <c r="A1768" s="12"/>
    </row>
    <row r="1769" ht="15">
      <c r="A1769" s="12"/>
    </row>
    <row r="1770" ht="15">
      <c r="A1770" s="12"/>
    </row>
    <row r="1771" ht="15">
      <c r="A1771" s="12"/>
    </row>
    <row r="1772" ht="15">
      <c r="A1772" s="12"/>
    </row>
    <row r="1773" ht="15">
      <c r="A1773" s="12"/>
    </row>
    <row r="1774" ht="15">
      <c r="A1774" s="12"/>
    </row>
    <row r="1775" ht="15">
      <c r="A1775" s="12"/>
    </row>
    <row r="1776" ht="15">
      <c r="A1776" s="12"/>
    </row>
    <row r="1777" ht="15">
      <c r="A1777" s="12"/>
    </row>
    <row r="1778" ht="15">
      <c r="A1778" s="12"/>
    </row>
    <row r="1779" ht="15">
      <c r="A1779" s="12"/>
    </row>
    <row r="1780" ht="15">
      <c r="A1780" s="12"/>
    </row>
    <row r="1781" ht="15">
      <c r="A1781" s="12"/>
    </row>
    <row r="1782" ht="15">
      <c r="A1782" s="12"/>
    </row>
    <row r="1783" ht="15">
      <c r="A1783" s="12"/>
    </row>
    <row r="1784" ht="15">
      <c r="A1784" s="12"/>
    </row>
    <row r="1785" ht="15">
      <c r="A1785" s="12"/>
    </row>
    <row r="1786" ht="15">
      <c r="A1786" s="12"/>
    </row>
    <row r="1787" ht="15">
      <c r="A1787" s="12"/>
    </row>
    <row r="1788" ht="15">
      <c r="A1788" s="12"/>
    </row>
    <row r="1789" ht="15">
      <c r="A1789" s="12"/>
    </row>
    <row r="1790" ht="15">
      <c r="A1790" s="12"/>
    </row>
    <row r="1791" ht="15">
      <c r="A1791" s="12"/>
    </row>
    <row r="1792" ht="15">
      <c r="A1792" s="12"/>
    </row>
    <row r="1793" ht="15">
      <c r="A1793" s="12"/>
    </row>
    <row r="1794" ht="15">
      <c r="A1794" s="12"/>
    </row>
    <row r="1795" ht="15">
      <c r="A1795" s="12"/>
    </row>
    <row r="1796" ht="15">
      <c r="A1796" s="12"/>
    </row>
    <row r="1797" ht="15">
      <c r="A1797" s="12"/>
    </row>
    <row r="1798" ht="15">
      <c r="A1798" s="12"/>
    </row>
    <row r="1799" ht="15">
      <c r="A1799" s="12"/>
    </row>
    <row r="1800" ht="15">
      <c r="A1800" s="12"/>
    </row>
    <row r="1801" ht="15">
      <c r="A1801" s="12"/>
    </row>
    <row r="1802" ht="15">
      <c r="A1802" s="12"/>
    </row>
    <row r="1803" ht="15">
      <c r="A1803" s="12"/>
    </row>
    <row r="1804" ht="15">
      <c r="A1804" s="12"/>
    </row>
    <row r="1805" ht="15">
      <c r="A1805" s="12"/>
    </row>
    <row r="1806" ht="15">
      <c r="A1806" s="12"/>
    </row>
    <row r="1807" ht="15">
      <c r="A1807" s="12"/>
    </row>
    <row r="1808" ht="15">
      <c r="A1808" s="12"/>
    </row>
    <row r="1809" ht="15">
      <c r="A1809" s="12"/>
    </row>
    <row r="1810" ht="15">
      <c r="A1810" s="12"/>
    </row>
    <row r="1811" ht="15">
      <c r="A1811" s="12"/>
    </row>
    <row r="1812" ht="15">
      <c r="A1812" s="12"/>
    </row>
    <row r="1813" ht="15">
      <c r="A1813" s="12"/>
    </row>
    <row r="1814" ht="15">
      <c r="A1814" s="12"/>
    </row>
    <row r="1815" ht="15">
      <c r="A1815" s="12"/>
    </row>
    <row r="1816" ht="15">
      <c r="A1816" s="12"/>
    </row>
    <row r="1817" ht="15">
      <c r="A1817" s="12"/>
    </row>
    <row r="1818" ht="15">
      <c r="A1818" s="12"/>
    </row>
    <row r="1819" ht="15">
      <c r="A1819" s="12"/>
    </row>
    <row r="1820" ht="15">
      <c r="A1820" s="12"/>
    </row>
    <row r="1821" ht="15">
      <c r="A1821" s="12"/>
    </row>
    <row r="1822" ht="15">
      <c r="A1822" s="12"/>
    </row>
    <row r="1823" ht="15">
      <c r="A1823" s="12"/>
    </row>
    <row r="1824" ht="15">
      <c r="A1824" s="12"/>
    </row>
    <row r="1825" ht="15">
      <c r="A1825" s="12"/>
    </row>
    <row r="1826" ht="15">
      <c r="A1826" s="12"/>
    </row>
    <row r="1827" ht="15">
      <c r="A1827" s="12"/>
    </row>
    <row r="1828" ht="15">
      <c r="A1828" s="12"/>
    </row>
    <row r="1829" ht="15">
      <c r="A1829" s="12"/>
    </row>
    <row r="1830" ht="15">
      <c r="A1830" s="12"/>
    </row>
    <row r="1831" ht="15">
      <c r="A1831" s="12"/>
    </row>
    <row r="1832" ht="15">
      <c r="A1832" s="12"/>
    </row>
    <row r="1833" ht="15">
      <c r="A1833" s="12"/>
    </row>
    <row r="1834" ht="15">
      <c r="A1834" s="12"/>
    </row>
    <row r="1835" ht="15">
      <c r="A1835" s="12"/>
    </row>
    <row r="1836" ht="15">
      <c r="A1836" s="12"/>
    </row>
    <row r="1837" ht="15">
      <c r="A1837" s="12"/>
    </row>
    <row r="1838" ht="15">
      <c r="A1838" s="12"/>
    </row>
    <row r="1839" ht="15">
      <c r="A1839" s="12"/>
    </row>
    <row r="1840" ht="15">
      <c r="A1840" s="12"/>
    </row>
    <row r="1841" ht="15">
      <c r="A1841" s="12"/>
    </row>
    <row r="1842" ht="15">
      <c r="A1842" s="12"/>
    </row>
    <row r="1843" ht="15">
      <c r="A1843" s="12"/>
    </row>
    <row r="1844" ht="15">
      <c r="A1844" s="12"/>
    </row>
    <row r="1845" ht="15">
      <c r="A1845" s="12"/>
    </row>
    <row r="1846" ht="15">
      <c r="A1846" s="12"/>
    </row>
    <row r="1847" ht="15">
      <c r="A1847" s="12"/>
    </row>
    <row r="1848" ht="15">
      <c r="A1848" s="12"/>
    </row>
    <row r="1849" ht="15">
      <c r="A1849" s="12"/>
    </row>
    <row r="1850" ht="15">
      <c r="A1850" s="12"/>
    </row>
    <row r="1851" ht="15">
      <c r="A1851" s="12"/>
    </row>
    <row r="1852" ht="15">
      <c r="A1852" s="12"/>
    </row>
    <row r="1853" ht="15">
      <c r="A1853" s="12"/>
    </row>
    <row r="1854" ht="15">
      <c r="A1854" s="12"/>
    </row>
    <row r="1855" ht="15">
      <c r="A1855" s="12"/>
    </row>
    <row r="1856" ht="15">
      <c r="A1856" s="12"/>
    </row>
    <row r="1857" ht="15">
      <c r="A1857" s="12"/>
    </row>
    <row r="1858" ht="15">
      <c r="A1858" s="12"/>
    </row>
    <row r="1859" ht="15">
      <c r="A1859" s="12"/>
    </row>
    <row r="1860" ht="15">
      <c r="A1860" s="12"/>
    </row>
    <row r="1861" ht="15">
      <c r="A1861" s="12"/>
    </row>
    <row r="1862" ht="15">
      <c r="A1862" s="12"/>
    </row>
    <row r="1863" ht="15">
      <c r="A1863" s="12"/>
    </row>
    <row r="1864" ht="15">
      <c r="A1864" s="12"/>
    </row>
    <row r="1865" ht="15">
      <c r="A1865" s="12"/>
    </row>
    <row r="1866" ht="15">
      <c r="A1866" s="12"/>
    </row>
    <row r="1867" ht="15">
      <c r="A1867" s="12"/>
    </row>
    <row r="1868" ht="15">
      <c r="A1868" s="12"/>
    </row>
    <row r="1869" ht="15">
      <c r="A1869" s="12"/>
    </row>
    <row r="1870" ht="15">
      <c r="A1870" s="12"/>
    </row>
    <row r="1871" ht="15">
      <c r="A1871" s="12"/>
    </row>
    <row r="1872" ht="15">
      <c r="A1872" s="12"/>
    </row>
    <row r="1873" ht="15">
      <c r="A1873" s="12"/>
    </row>
    <row r="1874" ht="15">
      <c r="A1874" s="12"/>
    </row>
    <row r="1875" ht="15">
      <c r="A1875" s="12"/>
    </row>
    <row r="1876" ht="15">
      <c r="A1876" s="12"/>
    </row>
    <row r="1877" ht="15">
      <c r="A1877" s="12"/>
    </row>
    <row r="1878" ht="15">
      <c r="A1878" s="12"/>
    </row>
    <row r="1879" ht="15">
      <c r="A1879" s="12"/>
    </row>
    <row r="1880" ht="15">
      <c r="A1880" s="12"/>
    </row>
    <row r="1881" ht="15">
      <c r="A1881" s="12"/>
    </row>
    <row r="1882" ht="15">
      <c r="A1882" s="12"/>
    </row>
    <row r="1883" ht="15">
      <c r="A1883" s="12"/>
    </row>
    <row r="1884" ht="15">
      <c r="A1884" s="12"/>
    </row>
    <row r="1885" ht="15">
      <c r="A1885" s="12"/>
    </row>
    <row r="1886" ht="15">
      <c r="A1886" s="12"/>
    </row>
    <row r="1887" ht="15">
      <c r="A1887" s="12"/>
    </row>
    <row r="1888" ht="15">
      <c r="A1888" s="12"/>
    </row>
    <row r="1889" ht="15">
      <c r="A1889" s="12"/>
    </row>
    <row r="1890" ht="15">
      <c r="A1890" s="12"/>
    </row>
    <row r="1891" ht="15">
      <c r="A1891" s="12"/>
    </row>
    <row r="1892" ht="15">
      <c r="A1892" s="12"/>
    </row>
    <row r="1893" ht="15">
      <c r="A1893" s="12"/>
    </row>
    <row r="1894" ht="15">
      <c r="A1894" s="12"/>
    </row>
    <row r="1895" ht="15">
      <c r="A1895" s="12"/>
    </row>
    <row r="1896" ht="15">
      <c r="A1896" s="12"/>
    </row>
    <row r="1897" ht="15">
      <c r="A1897" s="12"/>
    </row>
    <row r="1898" ht="15">
      <c r="A1898" s="12"/>
    </row>
    <row r="1899" ht="15">
      <c r="A1899" s="12"/>
    </row>
    <row r="1900" ht="15">
      <c r="A1900" s="12"/>
    </row>
    <row r="1901" ht="15">
      <c r="A1901" s="12"/>
    </row>
    <row r="1902" ht="15">
      <c r="A1902" s="12"/>
    </row>
    <row r="1903" ht="15">
      <c r="A1903" s="12"/>
    </row>
    <row r="1904" ht="15">
      <c r="A1904" s="12"/>
    </row>
    <row r="1905" ht="15">
      <c r="A1905" s="12"/>
    </row>
    <row r="1906" ht="15">
      <c r="A1906" s="12"/>
    </row>
    <row r="1907" ht="15">
      <c r="A1907" s="12"/>
    </row>
    <row r="1908" ht="15">
      <c r="A1908" s="12"/>
    </row>
    <row r="1909" ht="15">
      <c r="A1909" s="12"/>
    </row>
    <row r="1910" ht="15">
      <c r="A1910" s="12"/>
    </row>
    <row r="1911" ht="15">
      <c r="A1911" s="12"/>
    </row>
    <row r="1912" ht="15">
      <c r="A1912" s="12"/>
    </row>
    <row r="1913" ht="15">
      <c r="A1913" s="12"/>
    </row>
    <row r="1914" ht="15">
      <c r="A1914" s="12"/>
    </row>
    <row r="1915" ht="15">
      <c r="A1915" s="12"/>
    </row>
    <row r="1916" ht="15">
      <c r="A1916" s="12"/>
    </row>
    <row r="1917" ht="15">
      <c r="A1917" s="12"/>
    </row>
    <row r="1918" ht="15">
      <c r="A1918" s="12"/>
    </row>
    <row r="1919" ht="15">
      <c r="A1919" s="12"/>
    </row>
    <row r="1920" ht="15">
      <c r="A1920" s="12"/>
    </row>
    <row r="1921" ht="15">
      <c r="A1921" s="12"/>
    </row>
    <row r="1922" ht="15">
      <c r="A1922" s="12"/>
    </row>
    <row r="1923" ht="15">
      <c r="A1923" s="12"/>
    </row>
    <row r="1924" ht="15">
      <c r="A1924" s="12"/>
    </row>
    <row r="1925" ht="15">
      <c r="A1925" s="12"/>
    </row>
    <row r="1926" ht="15">
      <c r="A1926" s="12"/>
    </row>
    <row r="1927" ht="15">
      <c r="A1927" s="12"/>
    </row>
    <row r="1928" ht="15">
      <c r="A1928" s="12"/>
    </row>
    <row r="1929" ht="15">
      <c r="A1929" s="12"/>
    </row>
    <row r="1930" ht="15">
      <c r="A1930" s="12"/>
    </row>
    <row r="1931" ht="15">
      <c r="A1931" s="12"/>
    </row>
    <row r="1932" ht="15">
      <c r="A1932" s="12"/>
    </row>
    <row r="1933" ht="15">
      <c r="A1933" s="12"/>
    </row>
    <row r="1934" ht="15">
      <c r="A1934" s="12"/>
    </row>
    <row r="1935" ht="15">
      <c r="A1935" s="12"/>
    </row>
    <row r="1936" ht="15">
      <c r="A1936" s="12"/>
    </row>
    <row r="1937" ht="15">
      <c r="A1937" s="12"/>
    </row>
    <row r="1938" ht="15">
      <c r="A1938" s="12"/>
    </row>
    <row r="1939" ht="15">
      <c r="A1939" s="12"/>
    </row>
    <row r="1940" ht="15">
      <c r="A1940" s="12"/>
    </row>
    <row r="1941" ht="15">
      <c r="A1941" s="12"/>
    </row>
    <row r="1942" ht="15">
      <c r="A1942" s="12"/>
    </row>
    <row r="1943" ht="15">
      <c r="A1943" s="12"/>
    </row>
    <row r="1944" ht="15">
      <c r="A1944" s="12"/>
    </row>
    <row r="1945" ht="15">
      <c r="A1945" s="12"/>
    </row>
    <row r="1946" ht="15">
      <c r="A1946" s="12"/>
    </row>
    <row r="1947" ht="15">
      <c r="A1947" s="12"/>
    </row>
    <row r="1948" ht="15">
      <c r="A1948" s="12"/>
    </row>
    <row r="1949" ht="15">
      <c r="A1949" s="12"/>
    </row>
    <row r="1950" ht="15">
      <c r="A1950" s="12"/>
    </row>
    <row r="1951" ht="15">
      <c r="A1951" s="12"/>
    </row>
    <row r="1952" ht="15">
      <c r="A1952" s="12"/>
    </row>
    <row r="1953" ht="15">
      <c r="A1953" s="12"/>
    </row>
    <row r="1954" ht="15">
      <c r="A1954" s="12"/>
    </row>
    <row r="1955" ht="15">
      <c r="A1955" s="12"/>
    </row>
    <row r="1956" ht="15">
      <c r="A1956" s="12"/>
    </row>
    <row r="1957" ht="15">
      <c r="A1957" s="12"/>
    </row>
    <row r="1958" ht="15">
      <c r="A1958" s="12"/>
    </row>
    <row r="1959" ht="15">
      <c r="A1959" s="12"/>
    </row>
    <row r="1960" ht="15">
      <c r="A1960" s="12"/>
    </row>
    <row r="1961" ht="15">
      <c r="A1961" s="12"/>
    </row>
    <row r="1962" ht="15">
      <c r="A1962" s="12"/>
    </row>
    <row r="1963" ht="15">
      <c r="A1963" s="12"/>
    </row>
    <row r="1964" ht="15">
      <c r="A1964" s="12"/>
    </row>
    <row r="1965" ht="15">
      <c r="A1965" s="12"/>
    </row>
    <row r="1966" ht="15">
      <c r="A1966" s="12"/>
    </row>
    <row r="1967" ht="15">
      <c r="A1967" s="12"/>
    </row>
    <row r="1968" ht="15">
      <c r="A1968" s="12"/>
    </row>
    <row r="1969" ht="15">
      <c r="A1969" s="12"/>
    </row>
    <row r="1970" ht="15">
      <c r="A1970" s="12"/>
    </row>
    <row r="1971" ht="15">
      <c r="A1971" s="12"/>
    </row>
    <row r="1972" ht="15">
      <c r="A1972" s="12"/>
    </row>
    <row r="1973" ht="15">
      <c r="A1973" s="12"/>
    </row>
    <row r="1974" ht="15">
      <c r="A1974" s="12"/>
    </row>
    <row r="1975" ht="15">
      <c r="A1975" s="12"/>
    </row>
    <row r="1976" ht="15">
      <c r="A1976" s="12"/>
    </row>
    <row r="1977" ht="15">
      <c r="A1977" s="12"/>
    </row>
    <row r="1978" ht="15">
      <c r="A1978" s="12"/>
    </row>
    <row r="1979" ht="15">
      <c r="A1979" s="12"/>
    </row>
    <row r="1980" ht="15">
      <c r="A1980" s="12"/>
    </row>
    <row r="1981" ht="15">
      <c r="A1981" s="12"/>
    </row>
    <row r="1982" ht="15">
      <c r="A1982" s="12"/>
    </row>
    <row r="1983" ht="15">
      <c r="A1983" s="12"/>
    </row>
    <row r="1984" ht="15">
      <c r="A1984" s="12"/>
    </row>
    <row r="1985" ht="15">
      <c r="A1985" s="12"/>
    </row>
    <row r="1986" ht="15">
      <c r="A1986" s="12"/>
    </row>
    <row r="1987" ht="15">
      <c r="A1987" s="12"/>
    </row>
    <row r="1988" ht="15">
      <c r="A1988" s="12"/>
    </row>
    <row r="1989" ht="15">
      <c r="A1989" s="12"/>
    </row>
    <row r="1990" ht="15">
      <c r="A1990" s="12"/>
    </row>
    <row r="1991" ht="15">
      <c r="A1991" s="12"/>
    </row>
    <row r="1992" ht="15">
      <c r="A1992" s="12"/>
    </row>
    <row r="1993" ht="15">
      <c r="A1993" s="12"/>
    </row>
    <row r="1994" ht="15">
      <c r="A1994" s="12"/>
    </row>
    <row r="1995" ht="15">
      <c r="A1995" s="12"/>
    </row>
    <row r="1996" ht="15">
      <c r="A1996" s="12"/>
    </row>
    <row r="1997" ht="15">
      <c r="A1997" s="12"/>
    </row>
    <row r="1998" ht="15">
      <c r="A1998" s="12"/>
    </row>
    <row r="1999" ht="15">
      <c r="A1999" s="12"/>
    </row>
    <row r="2000" ht="15">
      <c r="A2000" s="12"/>
    </row>
    <row r="2001" ht="15">
      <c r="A2001" s="12"/>
    </row>
    <row r="2002" ht="15">
      <c r="A2002" s="12"/>
    </row>
    <row r="2003" ht="15">
      <c r="A2003" s="12"/>
    </row>
    <row r="2004" ht="15">
      <c r="A2004" s="12"/>
    </row>
    <row r="2005" ht="15">
      <c r="A2005" s="12"/>
    </row>
    <row r="2006" ht="15">
      <c r="A2006" s="12"/>
    </row>
    <row r="2007" ht="15">
      <c r="A2007" s="12"/>
    </row>
    <row r="2008" ht="15">
      <c r="A2008" s="12"/>
    </row>
    <row r="2009" ht="15">
      <c r="A2009" s="12"/>
    </row>
    <row r="2010" ht="15">
      <c r="A2010" s="12"/>
    </row>
    <row r="2011" ht="15">
      <c r="A2011" s="12"/>
    </row>
    <row r="2012" ht="15">
      <c r="A2012" s="12"/>
    </row>
    <row r="2013" ht="15">
      <c r="A2013" s="12"/>
    </row>
    <row r="2014" ht="15">
      <c r="A2014" s="12"/>
    </row>
    <row r="2015" ht="15">
      <c r="A2015" s="12"/>
    </row>
    <row r="2016" ht="15">
      <c r="A2016" s="12"/>
    </row>
    <row r="2017" ht="15">
      <c r="A2017" s="12"/>
    </row>
    <row r="2018" ht="15">
      <c r="A2018" s="12"/>
    </row>
    <row r="2019" ht="15">
      <c r="A2019" s="12"/>
    </row>
    <row r="2020" ht="15">
      <c r="A2020" s="12"/>
    </row>
    <row r="2021" ht="15">
      <c r="A2021" s="12"/>
    </row>
    <row r="2022" ht="15">
      <c r="A2022" s="12"/>
    </row>
    <row r="2023" ht="15">
      <c r="A2023" s="12"/>
    </row>
    <row r="2024" ht="15">
      <c r="A2024" s="12"/>
    </row>
    <row r="2025" ht="15">
      <c r="A2025" s="12"/>
    </row>
    <row r="2026" ht="15">
      <c r="A2026" s="12"/>
    </row>
    <row r="2027" ht="15">
      <c r="A2027" s="12"/>
    </row>
    <row r="2028" ht="15">
      <c r="A2028" s="12"/>
    </row>
    <row r="2029" ht="15">
      <c r="A2029" s="12"/>
    </row>
    <row r="2030" ht="15">
      <c r="A2030" s="12"/>
    </row>
    <row r="2031" ht="15">
      <c r="A2031" s="12"/>
    </row>
    <row r="2032" ht="15">
      <c r="A2032" s="12"/>
    </row>
    <row r="2033" ht="15">
      <c r="A2033" s="12"/>
    </row>
    <row r="2034" ht="15">
      <c r="A2034" s="12"/>
    </row>
    <row r="2035" ht="15">
      <c r="A2035" s="12"/>
    </row>
    <row r="2036" ht="15">
      <c r="A2036" s="12"/>
    </row>
    <row r="2037" ht="15">
      <c r="A2037" s="12"/>
    </row>
    <row r="2038" ht="15">
      <c r="A2038" s="12"/>
    </row>
    <row r="2039" ht="15">
      <c r="A2039" s="12"/>
    </row>
    <row r="2040" ht="15">
      <c r="A2040" s="12"/>
    </row>
    <row r="2041" ht="15">
      <c r="A2041" s="12"/>
    </row>
    <row r="2042" ht="15">
      <c r="A2042" s="12"/>
    </row>
    <row r="2043" ht="15">
      <c r="A2043" s="12"/>
    </row>
    <row r="2044" ht="15">
      <c r="A2044" s="12"/>
    </row>
    <row r="2045" ht="15">
      <c r="A2045" s="12"/>
    </row>
    <row r="2046" ht="15">
      <c r="A2046" s="12"/>
    </row>
    <row r="2047" ht="15">
      <c r="A2047" s="12"/>
    </row>
    <row r="2048" ht="15">
      <c r="A2048" s="12"/>
    </row>
    <row r="2049" ht="15">
      <c r="A2049" s="12"/>
    </row>
    <row r="2050" ht="15">
      <c r="A2050" s="12"/>
    </row>
    <row r="2051" ht="15">
      <c r="A2051" s="12"/>
    </row>
    <row r="2052" ht="15">
      <c r="A2052" s="12"/>
    </row>
    <row r="2053" ht="15">
      <c r="A2053" s="12"/>
    </row>
    <row r="2054" ht="15">
      <c r="A2054" s="12"/>
    </row>
    <row r="2055" ht="15">
      <c r="A2055" s="12"/>
    </row>
    <row r="2056" ht="15">
      <c r="A2056" s="12"/>
    </row>
    <row r="2057" ht="15">
      <c r="A2057" s="12"/>
    </row>
    <row r="2058" ht="15">
      <c r="A2058" s="12"/>
    </row>
    <row r="2059" ht="15">
      <c r="A2059" s="12"/>
    </row>
    <row r="2060" ht="15">
      <c r="A2060" s="12"/>
    </row>
    <row r="2061" ht="15">
      <c r="A2061" s="12"/>
    </row>
    <row r="2062" ht="15">
      <c r="A2062" s="12"/>
    </row>
    <row r="2063" ht="15">
      <c r="A2063" s="12"/>
    </row>
    <row r="2064" ht="15">
      <c r="A2064" s="12"/>
    </row>
    <row r="2065" ht="15">
      <c r="A2065" s="12"/>
    </row>
    <row r="2066" ht="15">
      <c r="A2066" s="12"/>
    </row>
    <row r="2067" ht="15">
      <c r="A2067" s="12"/>
    </row>
    <row r="2068" ht="15">
      <c r="A2068" s="12"/>
    </row>
    <row r="2069" ht="15">
      <c r="A2069" s="12"/>
    </row>
    <row r="2070" ht="15">
      <c r="A2070" s="12"/>
    </row>
    <row r="2071" ht="15">
      <c r="A2071" s="12"/>
    </row>
    <row r="2072" ht="15">
      <c r="A2072" s="12"/>
    </row>
    <row r="2073" ht="15">
      <c r="A2073" s="12"/>
    </row>
    <row r="2074" ht="15">
      <c r="A2074" s="12"/>
    </row>
    <row r="2075" ht="15">
      <c r="A2075" s="12"/>
    </row>
    <row r="2076" ht="15">
      <c r="A2076" s="12"/>
    </row>
    <row r="2077" ht="15">
      <c r="A2077" s="12"/>
    </row>
    <row r="2078" ht="15">
      <c r="A2078" s="12"/>
    </row>
    <row r="2079" ht="15">
      <c r="A2079" s="12"/>
    </row>
    <row r="2080" ht="15">
      <c r="A2080" s="12"/>
    </row>
    <row r="2081" ht="15">
      <c r="A2081" s="12"/>
    </row>
    <row r="2082" ht="15">
      <c r="A2082" s="12"/>
    </row>
    <row r="2083" ht="15">
      <c r="A2083" s="12"/>
    </row>
    <row r="2084" ht="15">
      <c r="A2084" s="12"/>
    </row>
    <row r="2085" ht="15">
      <c r="A2085" s="12"/>
    </row>
    <row r="2086" ht="15">
      <c r="A2086" s="12"/>
    </row>
    <row r="2087" ht="15">
      <c r="A2087" s="12"/>
    </row>
    <row r="2088" ht="15">
      <c r="A2088" s="12"/>
    </row>
    <row r="2089" ht="15">
      <c r="A2089" s="12"/>
    </row>
    <row r="2090" ht="15">
      <c r="A2090" s="12"/>
    </row>
    <row r="2091" ht="15">
      <c r="A2091" s="12"/>
    </row>
    <row r="2092" ht="15">
      <c r="A2092" s="12"/>
    </row>
    <row r="2093" ht="15">
      <c r="A2093" s="12"/>
    </row>
    <row r="2094" ht="15">
      <c r="A2094" s="12"/>
    </row>
    <row r="2095" ht="15">
      <c r="A2095" s="12"/>
    </row>
    <row r="2096" ht="15">
      <c r="A2096" s="12"/>
    </row>
    <row r="2097" ht="15">
      <c r="A2097" s="12"/>
    </row>
    <row r="2098" ht="15">
      <c r="A2098" s="12"/>
    </row>
    <row r="2099" ht="15">
      <c r="A2099" s="12"/>
    </row>
    <row r="2100" ht="15">
      <c r="A2100" s="12"/>
    </row>
    <row r="2101" ht="15">
      <c r="A2101" s="12"/>
    </row>
    <row r="2102" ht="15">
      <c r="A2102" s="12"/>
    </row>
    <row r="2103" ht="15">
      <c r="A2103" s="12"/>
    </row>
    <row r="2104" ht="15">
      <c r="A2104" s="12"/>
    </row>
    <row r="2105" ht="15">
      <c r="A2105" s="12"/>
    </row>
    <row r="2106" ht="15">
      <c r="A2106" s="12"/>
    </row>
    <row r="2107" ht="15">
      <c r="A2107" s="12"/>
    </row>
    <row r="2108" ht="15">
      <c r="A2108" s="12"/>
    </row>
    <row r="2109" ht="15">
      <c r="A2109" s="12"/>
    </row>
    <row r="2110" ht="15">
      <c r="A2110" s="12"/>
    </row>
    <row r="2111" ht="15">
      <c r="A2111" s="12"/>
    </row>
    <row r="2112" ht="15">
      <c r="A2112" s="12"/>
    </row>
    <row r="2113" ht="15">
      <c r="A2113" s="12"/>
    </row>
    <row r="2114" ht="15">
      <c r="A2114" s="12"/>
    </row>
    <row r="2115" ht="15">
      <c r="A2115" s="12"/>
    </row>
    <row r="2116" ht="15">
      <c r="A2116" s="12"/>
    </row>
    <row r="2117" ht="15">
      <c r="A2117" s="12"/>
    </row>
    <row r="2118" ht="15">
      <c r="A2118" s="12"/>
    </row>
    <row r="2119" ht="15">
      <c r="A2119" s="12"/>
    </row>
    <row r="2120" ht="15">
      <c r="A2120" s="12"/>
    </row>
    <row r="2121" ht="15">
      <c r="A2121" s="12"/>
    </row>
    <row r="2122" ht="15">
      <c r="A2122" s="12"/>
    </row>
    <row r="2123" ht="15">
      <c r="A2123" s="12"/>
    </row>
    <row r="2124" ht="15">
      <c r="A2124" s="12"/>
    </row>
    <row r="2125" ht="15">
      <c r="A2125" s="12"/>
    </row>
    <row r="2126" ht="15">
      <c r="A2126" s="12"/>
    </row>
    <row r="2127" ht="15">
      <c r="A2127" s="12"/>
    </row>
    <row r="2128" ht="15">
      <c r="A2128" s="12"/>
    </row>
    <row r="2129" ht="15">
      <c r="A2129" s="12"/>
    </row>
    <row r="2130" ht="15">
      <c r="A2130" s="12"/>
    </row>
    <row r="2131" ht="15">
      <c r="A2131" s="12"/>
    </row>
    <row r="2132" ht="15">
      <c r="A2132" s="12"/>
    </row>
    <row r="2133" ht="15">
      <c r="A2133" s="12"/>
    </row>
    <row r="2134" ht="15">
      <c r="A2134" s="12"/>
    </row>
    <row r="2135" ht="15">
      <c r="A2135" s="12"/>
    </row>
    <row r="2136" ht="15">
      <c r="A2136" s="12"/>
    </row>
    <row r="2137" ht="15">
      <c r="A2137" s="12"/>
    </row>
    <row r="2138" ht="15">
      <c r="A2138" s="12"/>
    </row>
    <row r="2139" ht="15">
      <c r="A2139" s="12"/>
    </row>
    <row r="2140" ht="15">
      <c r="A2140" s="12"/>
    </row>
    <row r="2141" ht="15">
      <c r="A2141" s="12"/>
    </row>
    <row r="2142" ht="15">
      <c r="A2142" s="12"/>
    </row>
    <row r="2143" ht="15">
      <c r="A2143" s="12"/>
    </row>
    <row r="2144" ht="15">
      <c r="A2144" s="12"/>
    </row>
    <row r="2145" ht="15">
      <c r="A2145" s="12"/>
    </row>
    <row r="2146" ht="15">
      <c r="A2146" s="12"/>
    </row>
    <row r="2147" ht="15">
      <c r="A2147" s="12"/>
    </row>
    <row r="2148" ht="15">
      <c r="A2148" s="12"/>
    </row>
    <row r="2149" ht="15">
      <c r="A2149" s="12"/>
    </row>
    <row r="2150" ht="15">
      <c r="A2150" s="12"/>
    </row>
    <row r="2151" ht="15">
      <c r="A2151" s="12"/>
    </row>
    <row r="2152" ht="15">
      <c r="A2152" s="12"/>
    </row>
    <row r="2153" ht="15">
      <c r="A2153" s="12"/>
    </row>
    <row r="2154" ht="15">
      <c r="A2154" s="12"/>
    </row>
    <row r="2155" ht="15">
      <c r="A2155" s="12"/>
    </row>
    <row r="2156" ht="15">
      <c r="A2156" s="12"/>
    </row>
    <row r="2157" ht="15">
      <c r="A2157" s="12"/>
    </row>
    <row r="2158" ht="15">
      <c r="A2158" s="12"/>
    </row>
    <row r="2159" ht="15">
      <c r="A2159" s="12"/>
    </row>
    <row r="2160" ht="15">
      <c r="A2160" s="12"/>
    </row>
    <row r="2161" ht="15">
      <c r="A2161" s="12"/>
    </row>
    <row r="2162" ht="15">
      <c r="A2162" s="12"/>
    </row>
    <row r="2163" ht="15">
      <c r="A2163" s="12"/>
    </row>
    <row r="2164" ht="15">
      <c r="A2164" s="12"/>
    </row>
    <row r="2165" ht="15">
      <c r="A2165" s="12"/>
    </row>
    <row r="2166" ht="15">
      <c r="A2166" s="12"/>
    </row>
    <row r="2167" ht="15">
      <c r="A2167" s="12"/>
    </row>
    <row r="2168" ht="15">
      <c r="A2168" s="12"/>
    </row>
    <row r="2169" ht="15">
      <c r="A2169" s="12"/>
    </row>
    <row r="2170" ht="15">
      <c r="A2170" s="12"/>
    </row>
    <row r="2171" ht="15">
      <c r="A2171" s="12"/>
    </row>
    <row r="2172" ht="15">
      <c r="A2172" s="12"/>
    </row>
    <row r="2173" ht="15">
      <c r="A2173" s="12"/>
    </row>
    <row r="2174" ht="15">
      <c r="A2174" s="12"/>
    </row>
    <row r="2175" ht="15">
      <c r="A2175" s="12"/>
    </row>
    <row r="2176" ht="15">
      <c r="A2176" s="12"/>
    </row>
    <row r="2177" ht="15">
      <c r="A2177" s="12"/>
    </row>
    <row r="2178" ht="15">
      <c r="A2178" s="12"/>
    </row>
    <row r="2179" ht="15">
      <c r="A2179" s="12"/>
    </row>
    <row r="2180" ht="15">
      <c r="A2180" s="12"/>
    </row>
    <row r="2181" ht="15">
      <c r="A2181" s="12"/>
    </row>
    <row r="2182" ht="15">
      <c r="A2182" s="12"/>
    </row>
    <row r="2183" ht="15">
      <c r="A2183" s="12"/>
    </row>
    <row r="2184" ht="15">
      <c r="A2184" s="12"/>
    </row>
    <row r="2185" ht="15">
      <c r="A2185" s="12"/>
    </row>
    <row r="2186" ht="15">
      <c r="A2186" s="12"/>
    </row>
    <row r="2187" ht="15">
      <c r="A2187" s="12"/>
    </row>
    <row r="2188" ht="15">
      <c r="A2188" s="12"/>
    </row>
    <row r="2189" ht="15">
      <c r="A2189" s="12"/>
    </row>
    <row r="2190" ht="15">
      <c r="A2190" s="12"/>
    </row>
    <row r="2191" ht="15">
      <c r="A2191" s="12"/>
    </row>
    <row r="2192" ht="15">
      <c r="A2192" s="12"/>
    </row>
    <row r="2193" ht="15">
      <c r="A2193" s="12"/>
    </row>
    <row r="2194" ht="15">
      <c r="A2194" s="12"/>
    </row>
    <row r="2195" ht="15">
      <c r="A2195" s="12"/>
    </row>
    <row r="2196" ht="15">
      <c r="A2196" s="12"/>
    </row>
    <row r="2197" ht="15">
      <c r="A2197" s="12"/>
    </row>
    <row r="2198" ht="15">
      <c r="A2198" s="12"/>
    </row>
    <row r="2199" ht="15">
      <c r="A2199" s="12"/>
    </row>
    <row r="2200" ht="15">
      <c r="A2200" s="12"/>
    </row>
    <row r="2201" ht="15">
      <c r="A2201" s="12"/>
    </row>
    <row r="2202" ht="15">
      <c r="A2202" s="12"/>
    </row>
    <row r="2203" ht="15">
      <c r="A2203" s="12"/>
    </row>
    <row r="2204" ht="15">
      <c r="A2204" s="12"/>
    </row>
    <row r="2205" ht="15">
      <c r="A2205" s="12"/>
    </row>
    <row r="2206" ht="15">
      <c r="A2206" s="12"/>
    </row>
    <row r="2207" ht="15">
      <c r="A2207" s="12"/>
    </row>
    <row r="2208" ht="15">
      <c r="A2208" s="12"/>
    </row>
    <row r="2209" ht="15">
      <c r="A2209" s="12"/>
    </row>
    <row r="2210" ht="15">
      <c r="A2210" s="12"/>
    </row>
    <row r="2211" ht="15">
      <c r="A2211" s="12"/>
    </row>
    <row r="2212" ht="15">
      <c r="A2212" s="12"/>
    </row>
    <row r="2213" ht="15">
      <c r="A2213" s="12"/>
    </row>
    <row r="2214" ht="15">
      <c r="A2214" s="12"/>
    </row>
    <row r="2215" ht="15">
      <c r="A2215" s="12"/>
    </row>
    <row r="2216" ht="15">
      <c r="A2216" s="12"/>
    </row>
    <row r="2217" ht="15">
      <c r="A2217" s="12"/>
    </row>
    <row r="2218" ht="15">
      <c r="A2218" s="12"/>
    </row>
    <row r="2219" ht="15">
      <c r="A2219" s="12"/>
    </row>
    <row r="2220" ht="15">
      <c r="A2220" s="12"/>
    </row>
    <row r="2221" ht="15">
      <c r="A2221" s="12"/>
    </row>
    <row r="2222" ht="15">
      <c r="A2222" s="12"/>
    </row>
    <row r="2223" ht="15">
      <c r="A2223" s="12"/>
    </row>
    <row r="2224" ht="15">
      <c r="A2224" s="12"/>
    </row>
    <row r="2225" ht="15">
      <c r="A2225" s="12"/>
    </row>
    <row r="2226" ht="15">
      <c r="A2226" s="12"/>
    </row>
    <row r="2227" ht="15">
      <c r="A2227" s="12"/>
    </row>
    <row r="2228" ht="15">
      <c r="A2228" s="12"/>
    </row>
    <row r="2229" ht="15">
      <c r="A2229" s="12"/>
    </row>
    <row r="2230" ht="15">
      <c r="A2230" s="12"/>
    </row>
    <row r="2231" ht="15">
      <c r="A2231" s="12"/>
    </row>
    <row r="2232" ht="15">
      <c r="A2232" s="12"/>
    </row>
    <row r="2233" ht="15">
      <c r="A2233" s="12"/>
    </row>
    <row r="2234" ht="15">
      <c r="A2234" s="12"/>
    </row>
    <row r="2235" ht="15">
      <c r="A2235" s="12"/>
    </row>
    <row r="2236" ht="15">
      <c r="A2236" s="12"/>
    </row>
    <row r="2237" ht="15">
      <c r="A2237" s="12"/>
    </row>
    <row r="2238" ht="15">
      <c r="A2238" s="12"/>
    </row>
    <row r="2239" ht="15">
      <c r="A2239" s="12"/>
    </row>
    <row r="2240" ht="15">
      <c r="A2240" s="12"/>
    </row>
    <row r="2241" ht="15">
      <c r="A2241" s="12"/>
    </row>
    <row r="2242" ht="15">
      <c r="A2242" s="12"/>
    </row>
    <row r="2243" ht="15">
      <c r="A2243" s="12"/>
    </row>
    <row r="2244" ht="15">
      <c r="A2244" s="12"/>
    </row>
    <row r="2245" ht="15">
      <c r="A2245" s="12"/>
    </row>
    <row r="2246" ht="15">
      <c r="A2246" s="12"/>
    </row>
    <row r="2247" ht="15">
      <c r="A2247" s="12"/>
    </row>
    <row r="2248" ht="15">
      <c r="A2248" s="12"/>
    </row>
    <row r="2249" ht="15">
      <c r="A2249" s="12"/>
    </row>
    <row r="2250" ht="15">
      <c r="A2250" s="12"/>
    </row>
    <row r="2251" ht="15">
      <c r="A2251" s="12"/>
    </row>
    <row r="2252" ht="15">
      <c r="A2252" s="12"/>
    </row>
    <row r="2253" ht="15">
      <c r="A2253" s="12"/>
    </row>
    <row r="2254" ht="15">
      <c r="A2254" s="12"/>
    </row>
    <row r="2255" ht="15">
      <c r="A2255" s="12"/>
    </row>
    <row r="2256" ht="15">
      <c r="A2256" s="12"/>
    </row>
    <row r="2257" ht="15">
      <c r="A2257" s="12"/>
    </row>
    <row r="2258" ht="15">
      <c r="A2258" s="12"/>
    </row>
    <row r="2259" ht="15">
      <c r="A2259" s="12"/>
    </row>
    <row r="2260" ht="15">
      <c r="A2260" s="12"/>
    </row>
    <row r="2261" ht="15">
      <c r="A2261" s="12"/>
    </row>
    <row r="2262" ht="15">
      <c r="A2262" s="12"/>
    </row>
    <row r="2263" ht="15">
      <c r="A2263" s="12"/>
    </row>
    <row r="2264" ht="15">
      <c r="A2264" s="12"/>
    </row>
    <row r="2265" ht="15">
      <c r="A2265" s="12"/>
    </row>
    <row r="2266" ht="15">
      <c r="A2266" s="12"/>
    </row>
    <row r="2267" ht="15">
      <c r="A2267" s="12"/>
    </row>
    <row r="2268" ht="15">
      <c r="A2268" s="12"/>
    </row>
    <row r="2269" ht="15">
      <c r="A2269" s="12"/>
    </row>
    <row r="2270" ht="15">
      <c r="A2270" s="12"/>
    </row>
    <row r="2271" ht="15">
      <c r="A2271" s="12"/>
    </row>
    <row r="2272" ht="15">
      <c r="A2272" s="12"/>
    </row>
    <row r="2273" ht="15">
      <c r="A2273" s="12"/>
    </row>
    <row r="2274" ht="15">
      <c r="A2274" s="12"/>
    </row>
    <row r="2275" ht="15">
      <c r="A2275" s="12"/>
    </row>
    <row r="2276" ht="15">
      <c r="A2276" s="12"/>
    </row>
    <row r="2277" ht="15">
      <c r="A2277" s="12"/>
    </row>
    <row r="2278" ht="15">
      <c r="A2278" s="12"/>
    </row>
    <row r="2279" ht="15">
      <c r="A2279" s="12"/>
    </row>
    <row r="2280" ht="15">
      <c r="A2280" s="12"/>
    </row>
    <row r="2281" ht="15">
      <c r="A2281" s="12"/>
    </row>
    <row r="2282" ht="15">
      <c r="A2282" s="12"/>
    </row>
    <row r="2283" ht="15">
      <c r="A2283" s="12"/>
    </row>
    <row r="2284" ht="15">
      <c r="A2284" s="12"/>
    </row>
    <row r="2285" ht="15">
      <c r="A2285" s="12"/>
    </row>
    <row r="2286" ht="15">
      <c r="A2286" s="12"/>
    </row>
    <row r="2287" ht="15">
      <c r="A2287" s="12"/>
    </row>
    <row r="2288" ht="15">
      <c r="A2288" s="12"/>
    </row>
    <row r="2289" ht="15">
      <c r="A2289" s="12"/>
    </row>
    <row r="2290" ht="15">
      <c r="A2290" s="12"/>
    </row>
    <row r="2291" ht="15">
      <c r="A2291" s="12"/>
    </row>
    <row r="2292" ht="15">
      <c r="A2292" s="12"/>
    </row>
    <row r="2293" ht="15">
      <c r="A2293" s="12"/>
    </row>
    <row r="2294" ht="15">
      <c r="A2294" s="12"/>
    </row>
    <row r="2295" ht="15">
      <c r="A2295" s="12"/>
    </row>
    <row r="2296" ht="15">
      <c r="A2296" s="12"/>
    </row>
    <row r="2297" ht="15">
      <c r="A2297" s="12"/>
    </row>
    <row r="2298" ht="15">
      <c r="A2298" s="12"/>
    </row>
    <row r="2299" ht="15">
      <c r="A2299" s="12"/>
    </row>
    <row r="2300" ht="15">
      <c r="A2300" s="12"/>
    </row>
    <row r="2301" ht="15">
      <c r="A2301" s="12"/>
    </row>
    <row r="2302" ht="15">
      <c r="A2302" s="12"/>
    </row>
    <row r="2303" ht="15">
      <c r="A2303" s="12"/>
    </row>
    <row r="2304" ht="15">
      <c r="A2304" s="12"/>
    </row>
    <row r="2305" ht="15">
      <c r="A2305" s="12"/>
    </row>
    <row r="2306" ht="15">
      <c r="A2306" s="12"/>
    </row>
    <row r="2307" ht="15">
      <c r="A2307" s="12"/>
    </row>
    <row r="2308" ht="15">
      <c r="A2308" s="12"/>
    </row>
    <row r="2309" ht="15">
      <c r="A2309" s="12"/>
    </row>
    <row r="2310" ht="15">
      <c r="A2310" s="12"/>
    </row>
    <row r="2311" ht="15">
      <c r="A2311" s="12"/>
    </row>
    <row r="2312" ht="15">
      <c r="A2312" s="12"/>
    </row>
    <row r="2313" ht="15">
      <c r="A2313" s="12"/>
    </row>
    <row r="2314" ht="15">
      <c r="A2314" s="12"/>
    </row>
    <row r="2315" ht="15">
      <c r="A2315" s="12"/>
    </row>
    <row r="2316" ht="15">
      <c r="A2316" s="12"/>
    </row>
    <row r="2317" ht="15">
      <c r="A2317" s="12"/>
    </row>
    <row r="2318" ht="15">
      <c r="A2318" s="12"/>
    </row>
    <row r="2319" ht="15">
      <c r="A2319" s="12"/>
    </row>
    <row r="2320" ht="15">
      <c r="A2320" s="12"/>
    </row>
    <row r="2321" ht="15">
      <c r="A2321" s="12"/>
    </row>
    <row r="2322" ht="15">
      <c r="A2322" s="12"/>
    </row>
    <row r="2323" ht="15">
      <c r="A2323" s="12"/>
    </row>
    <row r="2324" ht="15">
      <c r="A2324" s="12"/>
    </row>
    <row r="2325" ht="15">
      <c r="A2325" s="12"/>
    </row>
    <row r="2326" ht="15">
      <c r="A2326" s="12"/>
    </row>
    <row r="2327" ht="15">
      <c r="A2327" s="12"/>
    </row>
    <row r="2328" ht="15">
      <c r="A2328" s="12"/>
    </row>
    <row r="2329" ht="15">
      <c r="A2329" s="12"/>
    </row>
    <row r="2330" ht="15">
      <c r="A2330" s="12"/>
    </row>
    <row r="2331" ht="15">
      <c r="A2331" s="12"/>
    </row>
    <row r="2332" ht="15">
      <c r="A2332" s="12"/>
    </row>
    <row r="2333" ht="15">
      <c r="A2333" s="12"/>
    </row>
    <row r="2334" ht="15">
      <c r="A2334" s="12"/>
    </row>
    <row r="2335" ht="15">
      <c r="A2335" s="12"/>
    </row>
    <row r="2336" ht="15">
      <c r="A2336" s="12"/>
    </row>
    <row r="2337" ht="15">
      <c r="A2337" s="12"/>
    </row>
    <row r="2338" ht="15">
      <c r="A2338" s="12"/>
    </row>
    <row r="2339" ht="15">
      <c r="A2339" s="12"/>
    </row>
    <row r="2340" ht="15">
      <c r="A2340" s="12"/>
    </row>
    <row r="2341" ht="15">
      <c r="A2341" s="12"/>
    </row>
    <row r="2342" ht="15">
      <c r="A2342" s="12"/>
    </row>
    <row r="2343" ht="15">
      <c r="A2343" s="12"/>
    </row>
    <row r="2344" ht="15">
      <c r="A2344" s="12"/>
    </row>
    <row r="2345" ht="15">
      <c r="A2345" s="12"/>
    </row>
    <row r="2346" ht="15">
      <c r="A2346" s="12"/>
    </row>
    <row r="2347" ht="15">
      <c r="A2347" s="12"/>
    </row>
    <row r="2348" ht="15">
      <c r="A2348" s="12"/>
    </row>
    <row r="2349" ht="15">
      <c r="A2349" s="12"/>
    </row>
    <row r="2350" ht="15">
      <c r="A2350" s="12"/>
    </row>
    <row r="2351" ht="15">
      <c r="A2351" s="12"/>
    </row>
    <row r="2352" ht="15">
      <c r="A2352" s="12"/>
    </row>
    <row r="2353" ht="15">
      <c r="A2353" s="12"/>
    </row>
    <row r="2354" ht="15">
      <c r="A2354" s="12"/>
    </row>
    <row r="2355" ht="15">
      <c r="A2355" s="12"/>
    </row>
    <row r="2356" ht="15">
      <c r="A2356" s="12"/>
    </row>
    <row r="2357" ht="15">
      <c r="A2357" s="12"/>
    </row>
    <row r="2358" ht="15">
      <c r="A2358" s="12"/>
    </row>
    <row r="2359" ht="15">
      <c r="A2359" s="12"/>
    </row>
    <row r="2360" ht="15">
      <c r="A2360" s="12"/>
    </row>
    <row r="2361" ht="15">
      <c r="A2361" s="12"/>
    </row>
    <row r="2362" ht="15">
      <c r="A2362" s="12"/>
    </row>
    <row r="2363" ht="15">
      <c r="A2363" s="12"/>
    </row>
    <row r="2364" ht="15">
      <c r="A2364" s="12"/>
    </row>
    <row r="2365" ht="15">
      <c r="A2365" s="12"/>
    </row>
    <row r="2366" ht="15">
      <c r="A2366" s="12"/>
    </row>
    <row r="2367" ht="15">
      <c r="A2367" s="12"/>
    </row>
    <row r="2368" ht="15">
      <c r="A2368" s="12"/>
    </row>
    <row r="2369" ht="15">
      <c r="A2369" s="12"/>
    </row>
    <row r="2370" ht="15">
      <c r="A2370" s="12"/>
    </row>
    <row r="2371" ht="15">
      <c r="A2371" s="12"/>
    </row>
    <row r="2372" ht="15">
      <c r="A2372" s="12"/>
    </row>
    <row r="2373" ht="15">
      <c r="A2373" s="12"/>
    </row>
    <row r="2374" ht="15">
      <c r="A2374" s="12"/>
    </row>
    <row r="2375" ht="15">
      <c r="A2375" s="12"/>
    </row>
    <row r="2376" ht="15">
      <c r="A2376" s="12"/>
    </row>
    <row r="2377" ht="15">
      <c r="A2377" s="12"/>
    </row>
    <row r="2378" ht="15">
      <c r="A2378" s="12"/>
    </row>
    <row r="2379" ht="15">
      <c r="A2379" s="12"/>
    </row>
    <row r="2380" ht="15">
      <c r="A2380" s="12"/>
    </row>
    <row r="2381" ht="15">
      <c r="A2381" s="12"/>
    </row>
    <row r="2382" ht="15">
      <c r="A2382" s="12"/>
    </row>
    <row r="2383" ht="15">
      <c r="A2383" s="12"/>
    </row>
    <row r="2384" ht="15">
      <c r="A2384" s="12"/>
    </row>
    <row r="2385" ht="15">
      <c r="A2385" s="12"/>
    </row>
    <row r="2386" ht="15">
      <c r="A2386" s="12"/>
    </row>
    <row r="2387" ht="15">
      <c r="A2387" s="12"/>
    </row>
    <row r="2388" ht="15">
      <c r="A2388" s="12"/>
    </row>
    <row r="2389" ht="15">
      <c r="A2389" s="12"/>
    </row>
    <row r="2390" ht="15">
      <c r="A2390" s="12"/>
    </row>
    <row r="2391" ht="15">
      <c r="A2391" s="12"/>
    </row>
    <row r="2392" ht="15">
      <c r="A2392" s="12"/>
    </row>
    <row r="2393" ht="15">
      <c r="A2393" s="12"/>
    </row>
    <row r="2394" ht="15">
      <c r="A2394" s="12"/>
    </row>
    <row r="2395" ht="15">
      <c r="A2395" s="12"/>
    </row>
    <row r="2396" ht="15">
      <c r="A2396" s="12"/>
    </row>
    <row r="2397" ht="15">
      <c r="A2397" s="12"/>
    </row>
    <row r="2398" ht="15">
      <c r="A2398" s="12"/>
    </row>
    <row r="2399" ht="15">
      <c r="A2399" s="12"/>
    </row>
    <row r="2400" ht="15">
      <c r="A2400" s="12"/>
    </row>
    <row r="2401" ht="15">
      <c r="A2401" s="12"/>
    </row>
    <row r="2402" ht="15">
      <c r="A2402" s="12"/>
    </row>
    <row r="2403" ht="15">
      <c r="A2403" s="12"/>
    </row>
    <row r="2404" ht="15">
      <c r="A2404" s="12"/>
    </row>
    <row r="2405" ht="15">
      <c r="A2405" s="12"/>
    </row>
    <row r="2406" ht="15">
      <c r="A2406" s="12"/>
    </row>
    <row r="2407" ht="15">
      <c r="A2407" s="12"/>
    </row>
    <row r="2408" ht="15">
      <c r="A2408" s="12"/>
    </row>
    <row r="2409" ht="15">
      <c r="A2409" s="12"/>
    </row>
    <row r="2410" ht="15">
      <c r="A2410" s="12"/>
    </row>
    <row r="2411" ht="15">
      <c r="A2411" s="12"/>
    </row>
    <row r="2412" ht="15">
      <c r="A2412" s="12"/>
    </row>
    <row r="2413" ht="15">
      <c r="A2413" s="12"/>
    </row>
    <row r="2414" ht="15">
      <c r="A2414" s="12"/>
    </row>
    <row r="2415" ht="15">
      <c r="A2415" s="12"/>
    </row>
    <row r="2416" ht="15">
      <c r="A2416" s="12"/>
    </row>
    <row r="2417" ht="15">
      <c r="A2417" s="12"/>
    </row>
    <row r="2418" ht="15">
      <c r="A2418" s="12"/>
    </row>
    <row r="2419" ht="15">
      <c r="A2419" s="12"/>
    </row>
    <row r="2420" ht="15">
      <c r="A2420" s="12"/>
    </row>
    <row r="2421" ht="15">
      <c r="A2421" s="12"/>
    </row>
    <row r="2422" ht="15">
      <c r="A2422" s="12"/>
    </row>
    <row r="2423" ht="15">
      <c r="A2423" s="12"/>
    </row>
    <row r="2424" ht="15">
      <c r="A2424" s="12"/>
    </row>
    <row r="2425" ht="15">
      <c r="A2425" s="12"/>
    </row>
    <row r="2426" ht="15">
      <c r="A2426" s="12"/>
    </row>
    <row r="2427" ht="15">
      <c r="A2427" s="12"/>
    </row>
    <row r="2428" ht="15">
      <c r="A2428" s="12"/>
    </row>
    <row r="2429" ht="15">
      <c r="A2429" s="12"/>
    </row>
    <row r="2430" ht="15">
      <c r="A2430" s="12"/>
    </row>
    <row r="2431" ht="15">
      <c r="A2431" s="12"/>
    </row>
    <row r="2432" ht="15">
      <c r="A2432" s="12"/>
    </row>
    <row r="2433" ht="15">
      <c r="A2433" s="12"/>
    </row>
    <row r="2434" ht="15">
      <c r="A2434" s="12"/>
    </row>
    <row r="2435" ht="15">
      <c r="A2435" s="12"/>
    </row>
    <row r="2436" ht="15">
      <c r="A2436" s="12"/>
    </row>
    <row r="2437" ht="15">
      <c r="A2437" s="12"/>
    </row>
    <row r="2438" ht="15">
      <c r="A2438" s="12"/>
    </row>
    <row r="2439" ht="15">
      <c r="A2439" s="12"/>
    </row>
    <row r="2440" ht="15">
      <c r="A2440" s="12"/>
    </row>
    <row r="2441" ht="15">
      <c r="A2441" s="12"/>
    </row>
    <row r="2442" ht="15">
      <c r="A2442" s="12"/>
    </row>
    <row r="2443" ht="15">
      <c r="A2443" s="12"/>
    </row>
    <row r="2444" ht="15">
      <c r="A2444" s="12"/>
    </row>
    <row r="2445" ht="15">
      <c r="A2445" s="12"/>
    </row>
    <row r="2446" ht="15">
      <c r="A2446" s="12"/>
    </row>
    <row r="2447" ht="15">
      <c r="A2447" s="12"/>
    </row>
    <row r="2448" ht="15">
      <c r="A2448" s="12"/>
    </row>
    <row r="2449" ht="15">
      <c r="A2449" s="12"/>
    </row>
    <row r="2450" ht="15">
      <c r="A2450" s="12"/>
    </row>
    <row r="2451" ht="15">
      <c r="A2451" s="12"/>
    </row>
    <row r="2452" ht="15">
      <c r="A2452" s="12"/>
    </row>
    <row r="2453" ht="15">
      <c r="A2453" s="12"/>
    </row>
    <row r="2454" ht="15">
      <c r="A2454" s="12"/>
    </row>
    <row r="2455" ht="15">
      <c r="A2455" s="12"/>
    </row>
    <row r="2456" ht="15">
      <c r="A2456" s="12"/>
    </row>
    <row r="2457" ht="15">
      <c r="A2457" s="12"/>
    </row>
    <row r="2458" ht="15">
      <c r="A2458" s="12"/>
    </row>
    <row r="2459" ht="15">
      <c r="A2459" s="12"/>
    </row>
    <row r="2460" ht="15">
      <c r="A2460" s="12"/>
    </row>
    <row r="2461" ht="15">
      <c r="A2461" s="12"/>
    </row>
    <row r="2462" ht="15">
      <c r="A2462" s="12"/>
    </row>
    <row r="2463" ht="15">
      <c r="A2463" s="12"/>
    </row>
    <row r="2464" ht="15">
      <c r="A2464" s="12"/>
    </row>
    <row r="2465" ht="15">
      <c r="A2465" s="12"/>
    </row>
    <row r="2466" ht="15">
      <c r="A2466" s="12"/>
    </row>
    <row r="2467" ht="15">
      <c r="A2467" s="12"/>
    </row>
    <row r="2468" ht="15">
      <c r="A2468" s="12"/>
    </row>
    <row r="2469" ht="15">
      <c r="A2469" s="12"/>
    </row>
    <row r="2470" ht="15">
      <c r="A2470" s="12"/>
    </row>
    <row r="2471" ht="15">
      <c r="A2471" s="12"/>
    </row>
    <row r="2472" ht="15">
      <c r="A2472" s="12"/>
    </row>
    <row r="2473" ht="15">
      <c r="A2473" s="12"/>
    </row>
    <row r="2474" ht="15">
      <c r="A2474" s="12"/>
    </row>
    <row r="2475" ht="15">
      <c r="A2475" s="12"/>
    </row>
    <row r="2476" ht="15">
      <c r="A2476" s="12"/>
    </row>
    <row r="2477" ht="15">
      <c r="A2477" s="12"/>
    </row>
    <row r="2478" ht="15">
      <c r="A2478" s="12"/>
    </row>
    <row r="2479" ht="15">
      <c r="A2479" s="12"/>
    </row>
    <row r="2480" ht="15">
      <c r="A2480" s="12"/>
    </row>
    <row r="2481" ht="15">
      <c r="A2481" s="12"/>
    </row>
    <row r="2482" ht="15">
      <c r="A2482" s="12"/>
    </row>
    <row r="2483" ht="15">
      <c r="A2483" s="12"/>
    </row>
    <row r="2484" ht="15">
      <c r="A2484" s="12"/>
    </row>
    <row r="2485" ht="15">
      <c r="A2485" s="12"/>
    </row>
    <row r="2486" ht="15">
      <c r="A2486" s="12"/>
    </row>
    <row r="2487" ht="15">
      <c r="A2487" s="12"/>
    </row>
    <row r="2488" ht="15">
      <c r="A2488" s="12"/>
    </row>
    <row r="2489" ht="15">
      <c r="A2489" s="12"/>
    </row>
    <row r="2490" ht="15">
      <c r="A2490" s="12"/>
    </row>
    <row r="2491" ht="15">
      <c r="A2491" s="12"/>
    </row>
    <row r="2492" ht="15">
      <c r="A2492" s="12"/>
    </row>
    <row r="2493" ht="15">
      <c r="A2493" s="12"/>
    </row>
    <row r="2494" ht="15">
      <c r="A2494" s="12"/>
    </row>
    <row r="2495" ht="15">
      <c r="A2495" s="12"/>
    </row>
    <row r="2496" ht="15">
      <c r="A2496" s="12"/>
    </row>
    <row r="2497" ht="15">
      <c r="A2497" s="12"/>
    </row>
    <row r="2498" ht="15">
      <c r="A2498" s="12"/>
    </row>
    <row r="2499" ht="15">
      <c r="A2499" s="12"/>
    </row>
    <row r="2500" ht="15">
      <c r="A2500" s="12"/>
    </row>
    <row r="2501" ht="15">
      <c r="A2501" s="12"/>
    </row>
    <row r="2502" ht="15">
      <c r="A2502" s="12"/>
    </row>
    <row r="2503" ht="15">
      <c r="A2503" s="12"/>
    </row>
    <row r="2504" ht="15">
      <c r="A2504" s="12"/>
    </row>
    <row r="2505" ht="15">
      <c r="A2505" s="12"/>
    </row>
    <row r="2506" ht="15">
      <c r="A2506" s="12"/>
    </row>
    <row r="2507" ht="15">
      <c r="A2507" s="12"/>
    </row>
    <row r="2508" ht="15">
      <c r="A2508" s="12"/>
    </row>
    <row r="2509" ht="15">
      <c r="A2509" s="12"/>
    </row>
    <row r="2510" ht="15">
      <c r="A2510" s="12"/>
    </row>
    <row r="2511" ht="15">
      <c r="A2511" s="12"/>
    </row>
    <row r="2512" ht="15">
      <c r="A2512" s="12"/>
    </row>
    <row r="2513" ht="15">
      <c r="A2513" s="12"/>
    </row>
    <row r="2514" ht="15">
      <c r="A2514" s="12"/>
    </row>
    <row r="2515" ht="15">
      <c r="A2515" s="12"/>
    </row>
    <row r="2516" ht="15">
      <c r="A2516" s="12"/>
    </row>
    <row r="2517" ht="15">
      <c r="A2517" s="12"/>
    </row>
    <row r="2518" ht="15">
      <c r="A2518" s="12"/>
    </row>
    <row r="2519" ht="15">
      <c r="A2519" s="12"/>
    </row>
    <row r="2520" ht="15">
      <c r="A2520" s="12"/>
    </row>
    <row r="2521" ht="15">
      <c r="A2521" s="12"/>
    </row>
    <row r="2522" ht="15">
      <c r="A2522" s="12"/>
    </row>
    <row r="2523" ht="15">
      <c r="A2523" s="12"/>
    </row>
    <row r="2524" ht="15">
      <c r="A2524" s="12"/>
    </row>
    <row r="2525" ht="15">
      <c r="A2525" s="12"/>
    </row>
    <row r="2526" ht="15">
      <c r="A2526" s="12"/>
    </row>
    <row r="2527" ht="15">
      <c r="A2527" s="12"/>
    </row>
    <row r="2528" ht="15">
      <c r="A2528" s="12"/>
    </row>
    <row r="2529" ht="15">
      <c r="A2529" s="12"/>
    </row>
    <row r="2530" ht="15">
      <c r="A2530" s="12"/>
    </row>
    <row r="2531" ht="15">
      <c r="A2531" s="12"/>
    </row>
    <row r="2532" ht="15">
      <c r="A2532" s="12"/>
    </row>
    <row r="2533" ht="15">
      <c r="A2533" s="12"/>
    </row>
    <row r="2534" ht="15">
      <c r="A2534" s="12"/>
    </row>
    <row r="2535" ht="15">
      <c r="A2535" s="12"/>
    </row>
    <row r="2536" ht="15">
      <c r="A2536" s="12"/>
    </row>
    <row r="2537" ht="15">
      <c r="A2537" s="12"/>
    </row>
    <row r="2538" ht="15">
      <c r="A2538" s="12"/>
    </row>
    <row r="2539" ht="15">
      <c r="A2539" s="12"/>
    </row>
    <row r="2540" ht="15">
      <c r="A2540" s="12"/>
    </row>
    <row r="2541" ht="15">
      <c r="A2541" s="12"/>
    </row>
    <row r="2542" ht="15">
      <c r="A2542" s="12"/>
    </row>
    <row r="2543" ht="15">
      <c r="A2543" s="12"/>
    </row>
    <row r="2544" ht="15">
      <c r="A2544" s="12"/>
    </row>
    <row r="2545" ht="15">
      <c r="A2545" s="12"/>
    </row>
    <row r="2546" ht="15">
      <c r="A2546" s="12"/>
    </row>
    <row r="2547" ht="15">
      <c r="A2547" s="12"/>
    </row>
    <row r="2548" ht="15">
      <c r="A2548" s="12"/>
    </row>
    <row r="2549" ht="15">
      <c r="A2549" s="12"/>
    </row>
    <row r="2550" ht="15">
      <c r="A2550" s="12"/>
    </row>
    <row r="2551" ht="15">
      <c r="A2551" s="12"/>
    </row>
    <row r="2552" ht="15">
      <c r="A2552" s="12"/>
    </row>
    <row r="2553" ht="15">
      <c r="A2553" s="12"/>
    </row>
    <row r="2554" ht="15">
      <c r="A2554" s="12"/>
    </row>
    <row r="2555" ht="15">
      <c r="A2555" s="12"/>
    </row>
    <row r="2556" ht="15">
      <c r="A2556" s="12"/>
    </row>
    <row r="2557" ht="15">
      <c r="A2557" s="12"/>
    </row>
    <row r="2558" ht="15">
      <c r="A2558" s="12"/>
    </row>
    <row r="2559" ht="15">
      <c r="A2559" s="12"/>
    </row>
    <row r="2560" ht="15">
      <c r="A2560" s="12"/>
    </row>
    <row r="2561" ht="15">
      <c r="A2561" s="12"/>
    </row>
    <row r="2562" ht="15">
      <c r="A2562" s="12"/>
    </row>
    <row r="2563" ht="15">
      <c r="A2563" s="12"/>
    </row>
    <row r="2564" ht="15">
      <c r="A2564" s="12"/>
    </row>
    <row r="2565" ht="15">
      <c r="A2565" s="12"/>
    </row>
    <row r="2566" ht="15">
      <c r="A2566" s="12"/>
    </row>
    <row r="2567" ht="15">
      <c r="A2567" s="12"/>
    </row>
    <row r="2568" ht="15">
      <c r="A2568" s="12"/>
    </row>
    <row r="2569" ht="15">
      <c r="A2569" s="12"/>
    </row>
    <row r="2570" ht="15">
      <c r="A2570" s="12"/>
    </row>
    <row r="2571" ht="15">
      <c r="A2571" s="12"/>
    </row>
    <row r="2572" ht="15">
      <c r="A2572" s="12"/>
    </row>
    <row r="2573" ht="15">
      <c r="A2573" s="12"/>
    </row>
    <row r="2574" ht="15">
      <c r="A2574" s="12"/>
    </row>
    <row r="2575" ht="15">
      <c r="A2575" s="12"/>
    </row>
    <row r="2576" ht="15">
      <c r="A2576" s="12"/>
    </row>
    <row r="2577" ht="15">
      <c r="A2577" s="12"/>
    </row>
    <row r="2578" ht="15">
      <c r="A2578" s="12"/>
    </row>
    <row r="2579" ht="15">
      <c r="A2579" s="12"/>
    </row>
    <row r="2580" ht="15">
      <c r="A2580" s="12"/>
    </row>
    <row r="2581" ht="15">
      <c r="A2581" s="12"/>
    </row>
    <row r="2582" ht="15">
      <c r="A2582" s="12"/>
    </row>
    <row r="2583" ht="15">
      <c r="A2583" s="12"/>
    </row>
    <row r="2584" ht="15">
      <c r="A2584" s="12"/>
    </row>
    <row r="2585" ht="15">
      <c r="A2585" s="12"/>
    </row>
    <row r="2586" ht="15">
      <c r="A2586" s="12"/>
    </row>
    <row r="2587" ht="15">
      <c r="A2587" s="12"/>
    </row>
    <row r="2588" ht="15">
      <c r="A2588" s="12"/>
    </row>
    <row r="2589" ht="15">
      <c r="A2589" s="12"/>
    </row>
    <row r="2590" ht="15">
      <c r="A2590" s="12"/>
    </row>
    <row r="2591" ht="15">
      <c r="A2591" s="12"/>
    </row>
    <row r="2592" ht="15">
      <c r="A2592" s="12"/>
    </row>
    <row r="2593" ht="15">
      <c r="A2593" s="12"/>
    </row>
    <row r="2594" ht="15">
      <c r="A2594" s="12"/>
    </row>
    <row r="2595" ht="15">
      <c r="A2595" s="12"/>
    </row>
    <row r="2596" ht="15">
      <c r="A2596" s="12"/>
    </row>
    <row r="2597" ht="15">
      <c r="A2597" s="12"/>
    </row>
    <row r="2598" ht="15">
      <c r="A2598" s="12"/>
    </row>
    <row r="2599" ht="15">
      <c r="A2599" s="12"/>
    </row>
    <row r="2600" ht="15">
      <c r="A2600" s="12"/>
    </row>
    <row r="2601" ht="15">
      <c r="A2601" s="12"/>
    </row>
    <row r="2602" ht="15">
      <c r="A2602" s="12"/>
    </row>
    <row r="2603" ht="15">
      <c r="A2603" s="12"/>
    </row>
    <row r="2604" ht="15">
      <c r="A2604" s="12"/>
    </row>
    <row r="2605" ht="15">
      <c r="A2605" s="12"/>
    </row>
    <row r="2606" ht="15">
      <c r="A2606" s="12"/>
    </row>
    <row r="2607" ht="15">
      <c r="A2607" s="12"/>
    </row>
    <row r="2608" ht="15">
      <c r="A2608" s="12"/>
    </row>
    <row r="2609" ht="15">
      <c r="A2609" s="12"/>
    </row>
    <row r="2610" ht="15">
      <c r="A2610" s="12"/>
    </row>
    <row r="2611" ht="15">
      <c r="A2611" s="12"/>
    </row>
    <row r="2612" ht="15">
      <c r="A2612" s="12"/>
    </row>
    <row r="2613" ht="15">
      <c r="A2613" s="12"/>
    </row>
    <row r="2614" ht="15">
      <c r="A2614" s="12"/>
    </row>
    <row r="2615" ht="15">
      <c r="A2615" s="12"/>
    </row>
    <row r="2616" ht="15">
      <c r="A2616" s="12"/>
    </row>
    <row r="2617" ht="15">
      <c r="A2617" s="12"/>
    </row>
    <row r="2618" ht="15">
      <c r="A2618" s="12"/>
    </row>
    <row r="2619" ht="15">
      <c r="A2619" s="12"/>
    </row>
    <row r="2620" ht="15">
      <c r="A2620" s="12"/>
    </row>
    <row r="2621" ht="15">
      <c r="A2621" s="12"/>
    </row>
    <row r="2622" ht="15">
      <c r="A2622" s="12"/>
    </row>
    <row r="2623" ht="15">
      <c r="A2623" s="12"/>
    </row>
    <row r="2624" ht="15">
      <c r="A2624" s="12"/>
    </row>
    <row r="2625" ht="15">
      <c r="A2625" s="12"/>
    </row>
    <row r="2626" ht="15">
      <c r="A2626" s="12"/>
    </row>
    <row r="2627" ht="15">
      <c r="A2627" s="12"/>
    </row>
    <row r="2628" ht="15">
      <c r="A2628" s="12"/>
    </row>
    <row r="2629" ht="15">
      <c r="A2629" s="12"/>
    </row>
    <row r="2630" ht="15">
      <c r="A2630" s="12"/>
    </row>
    <row r="2631" ht="15">
      <c r="A2631" s="12"/>
    </row>
    <row r="2632" ht="15">
      <c r="A2632" s="12"/>
    </row>
    <row r="2633" ht="15">
      <c r="A2633" s="12"/>
    </row>
    <row r="2634" ht="15">
      <c r="A2634" s="12"/>
    </row>
    <row r="2635" ht="15">
      <c r="A2635" s="12"/>
    </row>
    <row r="2636" ht="15">
      <c r="A2636" s="12"/>
    </row>
    <row r="2637" ht="15">
      <c r="A2637" s="12"/>
    </row>
    <row r="2638" ht="15">
      <c r="A2638" s="12"/>
    </row>
    <row r="2639" ht="15">
      <c r="A2639" s="12"/>
    </row>
    <row r="2640" ht="15">
      <c r="A2640" s="12"/>
    </row>
    <row r="2641" ht="15">
      <c r="A2641" s="12"/>
    </row>
    <row r="2642" ht="15">
      <c r="A2642" s="12"/>
    </row>
    <row r="2643" ht="15">
      <c r="A2643" s="12"/>
    </row>
    <row r="2644" ht="15">
      <c r="A2644" s="12"/>
    </row>
    <row r="2645" ht="15">
      <c r="A2645" s="12"/>
    </row>
    <row r="2646" ht="15">
      <c r="A2646" s="12"/>
    </row>
    <row r="2647" ht="15">
      <c r="A2647" s="12"/>
    </row>
    <row r="2648" ht="15">
      <c r="A2648" s="12"/>
    </row>
    <row r="2649" ht="15">
      <c r="A2649" s="12"/>
    </row>
    <row r="2650" ht="15">
      <c r="A2650" s="12"/>
    </row>
    <row r="2651" ht="15">
      <c r="A2651" s="12"/>
    </row>
    <row r="2652" ht="15">
      <c r="A2652" s="12"/>
    </row>
    <row r="2653" ht="15">
      <c r="A2653" s="12"/>
    </row>
    <row r="2654" ht="15">
      <c r="A2654" s="12"/>
    </row>
    <row r="2655" ht="15">
      <c r="A2655" s="12"/>
    </row>
    <row r="2656" ht="15">
      <c r="A2656" s="12"/>
    </row>
    <row r="2657" ht="15">
      <c r="A2657" s="12"/>
    </row>
    <row r="2658" ht="15">
      <c r="A2658" s="12"/>
    </row>
    <row r="2659" ht="15">
      <c r="A2659" s="12"/>
    </row>
    <row r="2660" ht="15">
      <c r="A2660" s="12"/>
    </row>
    <row r="2661" ht="15">
      <c r="A2661" s="12"/>
    </row>
    <row r="2662" ht="15">
      <c r="A2662" s="12"/>
    </row>
    <row r="2663" ht="15">
      <c r="A2663" s="12"/>
    </row>
    <row r="2664" ht="15">
      <c r="A2664" s="12"/>
    </row>
    <row r="2665" ht="15">
      <c r="A2665" s="12"/>
    </row>
    <row r="2666" ht="15">
      <c r="A2666" s="12"/>
    </row>
    <row r="2667" ht="15">
      <c r="A2667" s="12"/>
    </row>
    <row r="2668" ht="15">
      <c r="A2668" s="12"/>
    </row>
    <row r="2669" ht="15">
      <c r="A2669" s="12"/>
    </row>
    <row r="2670" ht="15">
      <c r="A2670" s="12"/>
    </row>
    <row r="2671" ht="15">
      <c r="A2671" s="12"/>
    </row>
    <row r="2672" ht="15">
      <c r="A2672" s="12"/>
    </row>
    <row r="2673" ht="15">
      <c r="A2673" s="12"/>
    </row>
    <row r="2674" ht="15">
      <c r="A2674" s="12"/>
    </row>
    <row r="2675" ht="15">
      <c r="A2675" s="12"/>
    </row>
    <row r="2676" ht="15">
      <c r="A2676" s="12"/>
    </row>
    <row r="2677" ht="15">
      <c r="A2677" s="12"/>
    </row>
    <row r="2678" ht="15">
      <c r="A2678" s="12"/>
    </row>
    <row r="2679" ht="15">
      <c r="A2679" s="12"/>
    </row>
    <row r="2680" ht="15">
      <c r="A2680" s="12"/>
    </row>
    <row r="2681" ht="15">
      <c r="A2681" s="12"/>
    </row>
    <row r="2682" ht="15">
      <c r="A2682" s="12"/>
    </row>
    <row r="2683" ht="15">
      <c r="A2683" s="12"/>
    </row>
    <row r="2684" ht="15">
      <c r="A2684" s="12"/>
    </row>
    <row r="2685" ht="15">
      <c r="A2685" s="12"/>
    </row>
    <row r="2686" ht="15">
      <c r="A2686" s="12"/>
    </row>
    <row r="2687" ht="15">
      <c r="A2687" s="12"/>
    </row>
    <row r="2688" ht="15">
      <c r="A2688" s="12"/>
    </row>
    <row r="2689" ht="15">
      <c r="A2689" s="12"/>
    </row>
    <row r="2690" ht="15">
      <c r="A2690" s="12"/>
    </row>
    <row r="2691" ht="15">
      <c r="A2691" s="12"/>
    </row>
    <row r="2692" ht="15">
      <c r="A2692" s="12"/>
    </row>
    <row r="2693" ht="15">
      <c r="A2693" s="12"/>
    </row>
    <row r="2694" ht="15">
      <c r="A2694" s="12"/>
    </row>
    <row r="2695" ht="15">
      <c r="A2695" s="12"/>
    </row>
    <row r="2696" ht="15">
      <c r="A2696" s="12"/>
    </row>
    <row r="2697" ht="15">
      <c r="A2697" s="12"/>
    </row>
    <row r="2698" ht="15">
      <c r="A2698" s="12"/>
    </row>
    <row r="2699" ht="15">
      <c r="A2699" s="12"/>
    </row>
    <row r="2700" ht="15">
      <c r="A2700" s="12"/>
    </row>
    <row r="2701" ht="15">
      <c r="A2701" s="12"/>
    </row>
    <row r="2702" ht="15">
      <c r="A2702" s="12"/>
    </row>
    <row r="2703" ht="15">
      <c r="A2703" s="12"/>
    </row>
    <row r="2704" ht="15">
      <c r="A2704" s="12"/>
    </row>
    <row r="2705" ht="15">
      <c r="A2705" s="12"/>
    </row>
    <row r="2706" ht="15">
      <c r="A2706" s="12"/>
    </row>
    <row r="2707" ht="15">
      <c r="A2707" s="12"/>
    </row>
    <row r="2708" ht="15">
      <c r="A2708" s="12"/>
    </row>
    <row r="2709" ht="15">
      <c r="A2709" s="12"/>
    </row>
    <row r="2710" ht="15">
      <c r="A2710" s="12"/>
    </row>
    <row r="2711" ht="15">
      <c r="A2711" s="12"/>
    </row>
    <row r="2712" ht="15">
      <c r="A2712" s="12"/>
    </row>
    <row r="2713" ht="15">
      <c r="A2713" s="12"/>
    </row>
    <row r="2714" ht="15">
      <c r="A2714" s="12"/>
    </row>
    <row r="2715" ht="15">
      <c r="A2715" s="12"/>
    </row>
    <row r="2716" ht="15">
      <c r="A2716" s="12"/>
    </row>
    <row r="2717" ht="15">
      <c r="A2717" s="12"/>
    </row>
    <row r="2718" ht="15">
      <c r="A2718" s="12"/>
    </row>
    <row r="2719" ht="15">
      <c r="A2719" s="12"/>
    </row>
    <row r="2720" ht="15">
      <c r="A2720" s="12"/>
    </row>
    <row r="2721" ht="15">
      <c r="A2721" s="12"/>
    </row>
    <row r="2722" ht="15">
      <c r="A2722" s="12"/>
    </row>
    <row r="2723" ht="15">
      <c r="A2723" s="12"/>
    </row>
    <row r="2724" ht="15">
      <c r="A2724" s="12"/>
    </row>
    <row r="2725" ht="15">
      <c r="A2725" s="12"/>
    </row>
    <row r="2726" ht="15">
      <c r="A2726" s="12"/>
    </row>
    <row r="2727" ht="15">
      <c r="A2727" s="12"/>
    </row>
    <row r="2728" ht="15">
      <c r="A2728" s="12"/>
    </row>
    <row r="2729" ht="15">
      <c r="A2729" s="12"/>
    </row>
    <row r="2730" ht="15">
      <c r="A2730" s="12"/>
    </row>
    <row r="2731" ht="15">
      <c r="A2731" s="12"/>
    </row>
    <row r="2732" ht="15">
      <c r="A2732" s="12"/>
    </row>
    <row r="2733" ht="15">
      <c r="A2733" s="12"/>
    </row>
    <row r="2734" ht="15">
      <c r="A2734" s="12"/>
    </row>
    <row r="2735" ht="15">
      <c r="A2735" s="12"/>
    </row>
    <row r="2736" ht="15">
      <c r="A2736" s="12"/>
    </row>
    <row r="2737" ht="15">
      <c r="A2737" s="12"/>
    </row>
    <row r="2738" ht="15">
      <c r="A2738" s="12"/>
    </row>
    <row r="2739" ht="15">
      <c r="A2739" s="12"/>
    </row>
    <row r="2740" ht="15">
      <c r="A2740" s="12"/>
    </row>
    <row r="2741" ht="15">
      <c r="A2741" s="12"/>
    </row>
    <row r="2742" ht="15">
      <c r="A2742" s="12"/>
    </row>
    <row r="2743" ht="15">
      <c r="A2743" s="12"/>
    </row>
    <row r="2744" ht="15">
      <c r="A2744" s="12"/>
    </row>
    <row r="2745" ht="15">
      <c r="A2745" s="12"/>
    </row>
    <row r="2746" ht="15">
      <c r="A2746" s="12"/>
    </row>
    <row r="2747" ht="15">
      <c r="A2747" s="12"/>
    </row>
    <row r="2748" ht="15">
      <c r="A2748" s="12"/>
    </row>
    <row r="2749" ht="15">
      <c r="A2749" s="12"/>
    </row>
    <row r="2750" ht="15">
      <c r="A2750" s="12"/>
    </row>
    <row r="2751" ht="15">
      <c r="A2751" s="12"/>
    </row>
    <row r="2752" ht="15">
      <c r="A2752" s="12"/>
    </row>
    <row r="2753" ht="15">
      <c r="A2753" s="12"/>
    </row>
    <row r="2754" ht="15">
      <c r="A2754" s="12"/>
    </row>
    <row r="2755" ht="15">
      <c r="A2755" s="12"/>
    </row>
    <row r="2756" ht="15">
      <c r="A2756" s="12"/>
    </row>
    <row r="2757" ht="15">
      <c r="A2757" s="12"/>
    </row>
    <row r="2758" ht="15">
      <c r="A2758" s="12"/>
    </row>
    <row r="2759" ht="15">
      <c r="A2759" s="12"/>
    </row>
    <row r="2760" ht="15">
      <c r="A2760" s="12"/>
    </row>
    <row r="2761" ht="15">
      <c r="A2761" s="12"/>
    </row>
    <row r="2762" ht="15">
      <c r="A2762" s="12"/>
    </row>
    <row r="2763" ht="15">
      <c r="A2763" s="12"/>
    </row>
    <row r="2764" ht="15">
      <c r="A2764" s="12"/>
    </row>
    <row r="2765" ht="15">
      <c r="A2765" s="12"/>
    </row>
    <row r="2766" ht="15">
      <c r="A2766" s="12"/>
    </row>
    <row r="2767" ht="15">
      <c r="A2767" s="12"/>
    </row>
    <row r="2768" ht="15">
      <c r="A2768" s="12"/>
    </row>
    <row r="2769" ht="15">
      <c r="A2769" s="12"/>
    </row>
    <row r="2770" ht="15">
      <c r="A2770" s="12"/>
    </row>
    <row r="2771" ht="15">
      <c r="A2771" s="12"/>
    </row>
    <row r="2772" ht="15">
      <c r="A2772" s="12"/>
    </row>
    <row r="2773" ht="15">
      <c r="A2773" s="12"/>
    </row>
    <row r="2774" ht="15">
      <c r="A2774" s="12"/>
    </row>
    <row r="2775" ht="15">
      <c r="A2775" s="12"/>
    </row>
    <row r="2776" ht="15">
      <c r="A2776" s="12"/>
    </row>
    <row r="2777" ht="15">
      <c r="A2777" s="12"/>
    </row>
    <row r="2778" ht="15">
      <c r="A2778" s="12"/>
    </row>
    <row r="2779" ht="15">
      <c r="A2779" s="12"/>
    </row>
    <row r="2780" ht="15">
      <c r="A2780" s="12"/>
    </row>
    <row r="2781" ht="15">
      <c r="A2781" s="12"/>
    </row>
    <row r="2782" ht="15">
      <c r="A2782" s="12"/>
    </row>
    <row r="2783" ht="15">
      <c r="A2783" s="12"/>
    </row>
    <row r="2784" ht="15">
      <c r="A2784" s="12"/>
    </row>
    <row r="2785" ht="15">
      <c r="A2785" s="12"/>
    </row>
    <row r="2786" ht="15">
      <c r="A2786" s="12"/>
    </row>
    <row r="2787" ht="15">
      <c r="A2787" s="12"/>
    </row>
    <row r="2788" ht="15">
      <c r="A2788" s="12"/>
    </row>
    <row r="2789" ht="15">
      <c r="A2789" s="12"/>
    </row>
    <row r="2790" ht="15">
      <c r="A2790" s="12"/>
    </row>
    <row r="2791" ht="15">
      <c r="A2791" s="12"/>
    </row>
    <row r="2792" ht="15">
      <c r="A2792" s="12"/>
    </row>
    <row r="2793" ht="15">
      <c r="A2793" s="12"/>
    </row>
    <row r="2794" ht="15">
      <c r="A2794" s="12"/>
    </row>
    <row r="2795" ht="15">
      <c r="A2795" s="12"/>
    </row>
    <row r="2796" ht="15">
      <c r="A2796" s="12"/>
    </row>
    <row r="2797" ht="15">
      <c r="A2797" s="12"/>
    </row>
    <row r="2798" ht="15">
      <c r="A2798" s="12"/>
    </row>
    <row r="2799" ht="15">
      <c r="A2799" s="12"/>
    </row>
    <row r="2800" ht="15">
      <c r="A2800" s="12"/>
    </row>
    <row r="2801" ht="15">
      <c r="A2801" s="12"/>
    </row>
    <row r="2802" ht="15">
      <c r="A2802" s="12"/>
    </row>
    <row r="2803" ht="15">
      <c r="A2803" s="12"/>
    </row>
    <row r="2804" ht="15">
      <c r="A2804" s="12"/>
    </row>
    <row r="2805" ht="15">
      <c r="A2805" s="12"/>
    </row>
    <row r="2806" ht="15">
      <c r="A2806" s="12"/>
    </row>
    <row r="2807" ht="15">
      <c r="A2807" s="12"/>
    </row>
    <row r="2808" ht="15">
      <c r="A2808" s="12"/>
    </row>
    <row r="2809" ht="15">
      <c r="A2809" s="12"/>
    </row>
    <row r="2810" ht="15">
      <c r="A2810" s="12"/>
    </row>
    <row r="2811" ht="15">
      <c r="A2811" s="12"/>
    </row>
    <row r="2812" ht="15">
      <c r="A2812" s="12"/>
    </row>
    <row r="2813" ht="15">
      <c r="A2813" s="12"/>
    </row>
    <row r="2814" ht="15">
      <c r="A2814" s="12"/>
    </row>
    <row r="2815" ht="15">
      <c r="A2815" s="12"/>
    </row>
    <row r="2816" ht="15">
      <c r="A2816" s="12"/>
    </row>
    <row r="2817" ht="15">
      <c r="A2817" s="12"/>
    </row>
    <row r="2818" ht="15">
      <c r="A2818" s="12"/>
    </row>
    <row r="2819" ht="15">
      <c r="A2819" s="12"/>
    </row>
    <row r="2820" ht="15">
      <c r="A2820" s="12"/>
    </row>
    <row r="2821" ht="15">
      <c r="A2821" s="12"/>
    </row>
    <row r="2822" ht="15">
      <c r="A2822" s="12"/>
    </row>
    <row r="2823" ht="15">
      <c r="A2823" s="12"/>
    </row>
    <row r="2824" ht="15">
      <c r="A2824" s="12"/>
    </row>
    <row r="2825" ht="15">
      <c r="A2825" s="12"/>
    </row>
    <row r="2826" ht="15">
      <c r="A2826" s="12"/>
    </row>
    <row r="2827" ht="15">
      <c r="A2827" s="12"/>
    </row>
    <row r="2828" ht="15">
      <c r="A2828" s="12"/>
    </row>
    <row r="2829" ht="15">
      <c r="A2829" s="12"/>
    </row>
    <row r="2830" ht="15">
      <c r="A2830" s="12"/>
    </row>
    <row r="2831" ht="15">
      <c r="A2831" s="12"/>
    </row>
    <row r="2832" ht="15">
      <c r="A2832" s="12"/>
    </row>
    <row r="2833" ht="15">
      <c r="A2833" s="12"/>
    </row>
    <row r="2834" ht="15">
      <c r="A2834" s="12"/>
    </row>
    <row r="2835" ht="15">
      <c r="A2835" s="12"/>
    </row>
    <row r="2836" ht="15">
      <c r="A2836" s="12"/>
    </row>
    <row r="2837" ht="15">
      <c r="A2837" s="12"/>
    </row>
    <row r="2838" ht="15">
      <c r="A2838" s="12"/>
    </row>
    <row r="2839" ht="15">
      <c r="A2839" s="12"/>
    </row>
    <row r="2840" ht="15">
      <c r="A2840" s="12"/>
    </row>
    <row r="2841" ht="15">
      <c r="A2841" s="12"/>
    </row>
    <row r="2842" ht="15">
      <c r="A2842" s="12"/>
    </row>
    <row r="2843" ht="15">
      <c r="A2843" s="12"/>
    </row>
    <row r="2844" ht="15">
      <c r="A2844" s="12"/>
    </row>
    <row r="2845" ht="15">
      <c r="A2845" s="12"/>
    </row>
    <row r="2846" ht="15">
      <c r="A2846" s="12"/>
    </row>
    <row r="2847" ht="15">
      <c r="A2847" s="12"/>
    </row>
    <row r="2848" ht="15">
      <c r="A2848" s="12"/>
    </row>
    <row r="2849" ht="15">
      <c r="A2849" s="12"/>
    </row>
    <row r="2850" ht="15">
      <c r="A2850" s="12"/>
    </row>
    <row r="2851" ht="15">
      <c r="A2851" s="12"/>
    </row>
    <row r="2852" ht="15">
      <c r="A2852" s="12"/>
    </row>
    <row r="2853" ht="15">
      <c r="A2853" s="12"/>
    </row>
    <row r="2854" ht="15">
      <c r="A2854" s="12"/>
    </row>
    <row r="2855" ht="15">
      <c r="A2855" s="12"/>
    </row>
    <row r="2856" ht="15">
      <c r="A2856" s="12"/>
    </row>
    <row r="2857" ht="15">
      <c r="A2857" s="12"/>
    </row>
    <row r="2858" ht="15">
      <c r="A2858" s="12"/>
    </row>
    <row r="2859" ht="15">
      <c r="A2859" s="12"/>
    </row>
    <row r="2860" ht="15">
      <c r="A2860" s="12"/>
    </row>
    <row r="2861" ht="15">
      <c r="A2861" s="12"/>
    </row>
    <row r="2862" ht="15">
      <c r="A2862" s="12"/>
    </row>
    <row r="2863" ht="15">
      <c r="A2863" s="12"/>
    </row>
    <row r="2864" ht="15">
      <c r="A2864" s="12"/>
    </row>
    <row r="2865" ht="15">
      <c r="A2865" s="12"/>
    </row>
    <row r="2866" ht="15">
      <c r="A2866" s="12"/>
    </row>
    <row r="2867" ht="15">
      <c r="A2867" s="12"/>
    </row>
    <row r="2868" ht="15">
      <c r="A2868" s="12"/>
    </row>
    <row r="2869" ht="15">
      <c r="A2869" s="12"/>
    </row>
    <row r="2870" ht="15">
      <c r="A2870" s="12"/>
    </row>
    <row r="2871" ht="15">
      <c r="A2871" s="12"/>
    </row>
    <row r="2872" ht="15">
      <c r="A2872" s="12"/>
    </row>
    <row r="2873" ht="15">
      <c r="A2873" s="12"/>
    </row>
    <row r="2874" ht="15">
      <c r="A2874" s="12"/>
    </row>
    <row r="2875" ht="15">
      <c r="A2875" s="12"/>
    </row>
    <row r="2876" ht="15">
      <c r="A2876" s="12"/>
    </row>
    <row r="2877" ht="15">
      <c r="A2877" s="12"/>
    </row>
    <row r="2878" ht="15">
      <c r="A2878" s="12"/>
    </row>
    <row r="2879" ht="15">
      <c r="A2879" s="12"/>
    </row>
    <row r="2880" ht="15">
      <c r="A2880" s="12"/>
    </row>
    <row r="2881" ht="15">
      <c r="A2881" s="12"/>
    </row>
    <row r="2882" ht="15">
      <c r="A2882" s="12"/>
    </row>
    <row r="2883" ht="15">
      <c r="A2883" s="12"/>
    </row>
    <row r="2884" ht="15">
      <c r="A2884" s="12"/>
    </row>
    <row r="2885" ht="15">
      <c r="A2885" s="12"/>
    </row>
    <row r="2886" ht="15">
      <c r="A2886" s="12"/>
    </row>
    <row r="2887" ht="15">
      <c r="A2887" s="12"/>
    </row>
    <row r="2888" ht="15">
      <c r="A2888" s="12"/>
    </row>
    <row r="2889" ht="15">
      <c r="A2889" s="12"/>
    </row>
    <row r="2890" ht="15">
      <c r="A2890" s="12"/>
    </row>
    <row r="2891" ht="15">
      <c r="A2891" s="12"/>
    </row>
    <row r="2892" ht="15">
      <c r="A2892" s="12"/>
    </row>
    <row r="2893" ht="15">
      <c r="A2893" s="12"/>
    </row>
    <row r="2894" ht="15">
      <c r="A2894" s="12"/>
    </row>
    <row r="2895" ht="15">
      <c r="A2895" s="12"/>
    </row>
    <row r="2896" ht="15">
      <c r="A2896" s="12"/>
    </row>
    <row r="2897" ht="15">
      <c r="A2897" s="12"/>
    </row>
    <row r="2898" ht="15">
      <c r="A2898" s="12"/>
    </row>
    <row r="2899" ht="15">
      <c r="A2899" s="12"/>
    </row>
    <row r="2900" ht="15">
      <c r="A2900" s="12"/>
    </row>
    <row r="2901" ht="15">
      <c r="A2901" s="12"/>
    </row>
    <row r="2902" ht="15">
      <c r="A2902" s="12"/>
    </row>
    <row r="2903" ht="15">
      <c r="A2903" s="12"/>
    </row>
    <row r="2904" ht="15">
      <c r="A2904" s="12"/>
    </row>
    <row r="2905" ht="15">
      <c r="A2905" s="12"/>
    </row>
    <row r="2906" ht="15">
      <c r="A2906" s="12"/>
    </row>
    <row r="2907" ht="15">
      <c r="A2907" s="12"/>
    </row>
    <row r="2908" ht="15">
      <c r="A2908" s="12"/>
    </row>
    <row r="2909" ht="15">
      <c r="A2909" s="12"/>
    </row>
    <row r="2910" ht="15">
      <c r="A2910" s="12"/>
    </row>
    <row r="2911" ht="15">
      <c r="A2911" s="12"/>
    </row>
    <row r="2912" ht="15">
      <c r="A2912" s="12"/>
    </row>
    <row r="2913" ht="15">
      <c r="A2913" s="12"/>
    </row>
    <row r="2914" ht="15">
      <c r="A2914" s="12"/>
    </row>
    <row r="2915" ht="15">
      <c r="A2915" s="12"/>
    </row>
    <row r="2916" ht="15">
      <c r="A2916" s="12"/>
    </row>
    <row r="2917" ht="15">
      <c r="A2917" s="12"/>
    </row>
    <row r="2918" ht="15">
      <c r="A2918" s="12"/>
    </row>
    <row r="2919" ht="15">
      <c r="A2919" s="12"/>
    </row>
    <row r="2920" ht="15">
      <c r="A2920" s="12"/>
    </row>
    <row r="2921" ht="15">
      <c r="A2921" s="12"/>
    </row>
    <row r="2922" ht="15">
      <c r="A2922" s="12"/>
    </row>
    <row r="2923" ht="15">
      <c r="A2923" s="12"/>
    </row>
    <row r="2924" ht="15">
      <c r="A2924" s="12"/>
    </row>
    <row r="2925" ht="15">
      <c r="A2925" s="12"/>
    </row>
    <row r="2926" ht="15">
      <c r="A2926" s="12"/>
    </row>
    <row r="2927" ht="15">
      <c r="A2927" s="12"/>
    </row>
    <row r="2928" ht="15">
      <c r="A2928" s="12"/>
    </row>
    <row r="2929" ht="15">
      <c r="A2929" s="12"/>
    </row>
    <row r="2930" ht="15">
      <c r="A2930" s="12"/>
    </row>
    <row r="2931" ht="15">
      <c r="A2931" s="12"/>
    </row>
    <row r="2932" ht="15">
      <c r="A2932" s="12"/>
    </row>
    <row r="2933" ht="15">
      <c r="A2933" s="12"/>
    </row>
    <row r="2934" ht="15">
      <c r="A2934" s="12"/>
    </row>
    <row r="2935" ht="15">
      <c r="A2935" s="12"/>
    </row>
    <row r="2936" ht="15">
      <c r="A2936" s="12"/>
    </row>
    <row r="2937" ht="15">
      <c r="A2937" s="12"/>
    </row>
    <row r="2938" ht="15">
      <c r="A2938" s="12"/>
    </row>
    <row r="2939" ht="15">
      <c r="A2939" s="12"/>
    </row>
    <row r="2940" ht="15">
      <c r="A2940" s="12"/>
    </row>
    <row r="2941" ht="15">
      <c r="A2941" s="12"/>
    </row>
    <row r="2942" ht="15">
      <c r="A2942" s="12"/>
    </row>
    <row r="2943" ht="15">
      <c r="A2943" s="12"/>
    </row>
    <row r="2944" ht="15">
      <c r="A2944" s="12"/>
    </row>
    <row r="2945" ht="15">
      <c r="A2945" s="12"/>
    </row>
    <row r="2946" ht="15">
      <c r="A2946" s="12"/>
    </row>
    <row r="2947" ht="15">
      <c r="A2947" s="12"/>
    </row>
    <row r="2948" ht="15">
      <c r="A2948" s="12"/>
    </row>
    <row r="2949" ht="15">
      <c r="A2949" s="12"/>
    </row>
    <row r="2950" ht="15">
      <c r="A2950" s="12"/>
    </row>
    <row r="2951" ht="15">
      <c r="A2951" s="12"/>
    </row>
    <row r="2952" ht="15">
      <c r="A2952" s="12"/>
    </row>
    <row r="2953" ht="15">
      <c r="A2953" s="12"/>
    </row>
    <row r="2954" ht="15">
      <c r="A2954" s="12"/>
    </row>
    <row r="2955" ht="15">
      <c r="A2955" s="12"/>
    </row>
    <row r="2956" ht="15">
      <c r="A2956" s="12"/>
    </row>
    <row r="2957" ht="15">
      <c r="A2957" s="12"/>
    </row>
    <row r="2958" ht="15">
      <c r="A2958" s="12"/>
    </row>
    <row r="2959" ht="15">
      <c r="A2959" s="12"/>
    </row>
    <row r="2960" ht="15">
      <c r="A2960" s="12"/>
    </row>
    <row r="2961" ht="15">
      <c r="A2961" s="12"/>
    </row>
    <row r="2962" ht="15">
      <c r="A2962" s="12"/>
    </row>
    <row r="2963" ht="15">
      <c r="A2963" s="12"/>
    </row>
    <row r="2964" ht="15">
      <c r="A2964" s="12"/>
    </row>
    <row r="2965" ht="15">
      <c r="A2965" s="12"/>
    </row>
    <row r="2966" ht="15">
      <c r="A2966" s="12"/>
    </row>
    <row r="2967" ht="15">
      <c r="A2967" s="12"/>
    </row>
    <row r="2968" ht="15">
      <c r="A2968" s="12"/>
    </row>
    <row r="2969" ht="15">
      <c r="A2969" s="12"/>
    </row>
    <row r="2970" ht="15">
      <c r="A2970" s="12"/>
    </row>
    <row r="2971" ht="15">
      <c r="A2971" s="12"/>
    </row>
    <row r="2972" ht="15">
      <c r="A2972" s="12"/>
    </row>
    <row r="2973" ht="15">
      <c r="A2973" s="12"/>
    </row>
    <row r="2974" ht="15">
      <c r="A2974" s="12"/>
    </row>
    <row r="2975" ht="15">
      <c r="A2975" s="12"/>
    </row>
    <row r="2976" ht="15">
      <c r="A2976" s="12"/>
    </row>
    <row r="2977" ht="15">
      <c r="A2977" s="12"/>
    </row>
    <row r="2978" ht="15">
      <c r="A2978" s="12"/>
    </row>
    <row r="2979" ht="15">
      <c r="A2979" s="12"/>
    </row>
    <row r="2980" ht="15">
      <c r="A2980" s="12"/>
    </row>
    <row r="2981" ht="15">
      <c r="A2981" s="12"/>
    </row>
    <row r="2982" ht="15">
      <c r="A2982" s="12"/>
    </row>
    <row r="2983" ht="15">
      <c r="A2983" s="12"/>
    </row>
    <row r="2984" ht="15">
      <c r="A2984" s="12"/>
    </row>
    <row r="2985" ht="15">
      <c r="A2985" s="12"/>
    </row>
    <row r="2986" ht="15">
      <c r="A2986" s="12"/>
    </row>
    <row r="2987" ht="15">
      <c r="A2987" s="12"/>
    </row>
    <row r="2988" ht="15">
      <c r="A2988" s="12"/>
    </row>
    <row r="2989" ht="15">
      <c r="A2989" s="12"/>
    </row>
    <row r="2990" ht="15">
      <c r="A2990" s="12"/>
    </row>
    <row r="2991" ht="15">
      <c r="A2991" s="12"/>
    </row>
    <row r="2992" ht="15">
      <c r="A2992" s="12"/>
    </row>
    <row r="2993" ht="15">
      <c r="A2993" s="12"/>
    </row>
    <row r="2994" ht="15">
      <c r="A2994" s="12"/>
    </row>
    <row r="2995" ht="15">
      <c r="A2995" s="12"/>
    </row>
    <row r="2996" ht="15">
      <c r="A2996" s="12"/>
    </row>
    <row r="2997" ht="15">
      <c r="A2997" s="12"/>
    </row>
    <row r="2998" ht="15">
      <c r="A2998" s="12"/>
    </row>
    <row r="2999" ht="15">
      <c r="A2999" s="12"/>
    </row>
    <row r="3000" ht="15">
      <c r="A3000" s="12"/>
    </row>
    <row r="3001" ht="15">
      <c r="A3001" s="12"/>
    </row>
    <row r="3002" ht="15">
      <c r="A3002" s="12"/>
    </row>
    <row r="3003" ht="15">
      <c r="A3003" s="12"/>
    </row>
    <row r="3004" ht="15">
      <c r="A3004" s="12"/>
    </row>
    <row r="3005" ht="15">
      <c r="A3005" s="12"/>
    </row>
    <row r="3006" ht="15">
      <c r="A3006" s="12"/>
    </row>
    <row r="3007" ht="15">
      <c r="A3007" s="12"/>
    </row>
    <row r="3008" ht="15">
      <c r="A3008" s="12"/>
    </row>
    <row r="3009" ht="15">
      <c r="A3009" s="12"/>
    </row>
    <row r="3010" ht="15">
      <c r="A3010" s="12"/>
    </row>
    <row r="3011" ht="15">
      <c r="A3011" s="12"/>
    </row>
    <row r="3012" ht="15">
      <c r="A3012" s="12"/>
    </row>
    <row r="3013" ht="15">
      <c r="A3013" s="12"/>
    </row>
    <row r="3014" ht="15">
      <c r="A3014" s="12"/>
    </row>
    <row r="3015" ht="15">
      <c r="A3015" s="12"/>
    </row>
    <row r="3016" ht="15">
      <c r="A3016" s="12"/>
    </row>
    <row r="3017" ht="15">
      <c r="A3017" s="12"/>
    </row>
    <row r="3018" ht="15">
      <c r="A3018" s="12"/>
    </row>
    <row r="3019" ht="15">
      <c r="A3019" s="12"/>
    </row>
    <row r="3020" ht="15">
      <c r="A3020" s="12"/>
    </row>
    <row r="3021" ht="15">
      <c r="A3021" s="12"/>
    </row>
    <row r="3022" ht="15">
      <c r="A3022" s="12"/>
    </row>
    <row r="3023" ht="15">
      <c r="A3023" s="12"/>
    </row>
    <row r="3024" ht="15">
      <c r="A3024" s="12"/>
    </row>
    <row r="3025" ht="15">
      <c r="A3025" s="12"/>
    </row>
    <row r="3026" ht="15">
      <c r="A3026" s="12"/>
    </row>
    <row r="3027" ht="15">
      <c r="A3027" s="12"/>
    </row>
    <row r="3028" ht="15">
      <c r="A3028" s="12"/>
    </row>
    <row r="3029" ht="15">
      <c r="A3029" s="12"/>
    </row>
    <row r="3030" ht="15">
      <c r="A3030" s="12"/>
    </row>
    <row r="3031" ht="15">
      <c r="A3031" s="12"/>
    </row>
    <row r="3032" ht="15">
      <c r="A3032" s="12"/>
    </row>
    <row r="3033" ht="15">
      <c r="A3033" s="12"/>
    </row>
    <row r="3034" ht="15">
      <c r="A3034" s="12"/>
    </row>
    <row r="3035" ht="15">
      <c r="A3035" s="12"/>
    </row>
    <row r="3036" ht="15">
      <c r="A3036" s="12"/>
    </row>
    <row r="3037" ht="15">
      <c r="A3037" s="12"/>
    </row>
    <row r="3038" ht="15">
      <c r="A3038" s="12"/>
    </row>
    <row r="3039" ht="15">
      <c r="A3039" s="12"/>
    </row>
    <row r="3040" ht="15">
      <c r="A3040" s="12"/>
    </row>
    <row r="3041" ht="15">
      <c r="A3041" s="12"/>
    </row>
    <row r="3042" ht="15">
      <c r="A3042" s="12"/>
    </row>
    <row r="3043" ht="15">
      <c r="A3043" s="12"/>
    </row>
    <row r="3044" ht="15">
      <c r="A3044" s="12"/>
    </row>
    <row r="3045" ht="15">
      <c r="A3045" s="12"/>
    </row>
    <row r="3046" ht="15">
      <c r="A3046" s="12"/>
    </row>
    <row r="3047" ht="15">
      <c r="A3047" s="12"/>
    </row>
    <row r="3048" ht="15">
      <c r="A3048" s="12"/>
    </row>
    <row r="3049" ht="15">
      <c r="A3049" s="12"/>
    </row>
    <row r="3050" ht="15">
      <c r="A3050" s="12"/>
    </row>
    <row r="3051" ht="15">
      <c r="A3051" s="12"/>
    </row>
    <row r="3052" ht="15">
      <c r="A3052" s="12"/>
    </row>
    <row r="3053" ht="15">
      <c r="A3053" s="12"/>
    </row>
    <row r="3054" ht="15">
      <c r="A3054" s="12"/>
    </row>
    <row r="3055" ht="15">
      <c r="A3055" s="12"/>
    </row>
    <row r="3056" ht="15">
      <c r="A3056" s="12"/>
    </row>
    <row r="3057" ht="15">
      <c r="A3057" s="12"/>
    </row>
    <row r="3058" ht="15">
      <c r="A3058" s="12"/>
    </row>
    <row r="3059" ht="15">
      <c r="A3059" s="12"/>
    </row>
    <row r="3060" ht="15">
      <c r="A3060" s="12"/>
    </row>
    <row r="3061" ht="15">
      <c r="A3061" s="12"/>
    </row>
    <row r="3062" ht="15">
      <c r="A3062" s="12"/>
    </row>
    <row r="3063" ht="15">
      <c r="A3063" s="12"/>
    </row>
    <row r="3064" ht="15">
      <c r="A3064" s="12"/>
    </row>
    <row r="3065" ht="15">
      <c r="A3065" s="12"/>
    </row>
    <row r="3066" ht="15">
      <c r="A3066" s="12"/>
    </row>
    <row r="3067" ht="15">
      <c r="A3067" s="12"/>
    </row>
    <row r="3068" ht="15">
      <c r="A3068" s="12"/>
    </row>
    <row r="3069" ht="15">
      <c r="A3069" s="12"/>
    </row>
    <row r="3070" ht="15">
      <c r="A3070" s="12"/>
    </row>
    <row r="3071" ht="15">
      <c r="A3071" s="12"/>
    </row>
    <row r="3072" ht="15">
      <c r="A3072" s="12"/>
    </row>
    <row r="3073" ht="15">
      <c r="A3073" s="12"/>
    </row>
    <row r="3074" ht="15">
      <c r="A3074" s="12"/>
    </row>
    <row r="3075" ht="15">
      <c r="A3075" s="12"/>
    </row>
    <row r="3076" ht="15">
      <c r="A3076" s="12"/>
    </row>
    <row r="3077" ht="15">
      <c r="A3077" s="12"/>
    </row>
    <row r="3078" ht="15">
      <c r="A3078" s="12"/>
    </row>
    <row r="3079" ht="15">
      <c r="A3079" s="12"/>
    </row>
    <row r="3080" ht="15">
      <c r="A3080" s="12"/>
    </row>
    <row r="3081" ht="15">
      <c r="A3081" s="12"/>
    </row>
    <row r="3082" ht="15">
      <c r="A3082" s="12"/>
    </row>
    <row r="3083" ht="15">
      <c r="A3083" s="12"/>
    </row>
    <row r="3084" ht="15">
      <c r="A3084" s="12"/>
    </row>
    <row r="3085" ht="15">
      <c r="A3085" s="12"/>
    </row>
    <row r="3086" ht="15">
      <c r="A3086" s="12"/>
    </row>
    <row r="3087" ht="15">
      <c r="A3087" s="12"/>
    </row>
    <row r="3088" ht="15">
      <c r="A3088" s="12"/>
    </row>
    <row r="3089" ht="15">
      <c r="A3089" s="12"/>
    </row>
    <row r="3090" ht="15">
      <c r="A3090" s="12"/>
    </row>
    <row r="3091" ht="15">
      <c r="A3091" s="12"/>
    </row>
    <row r="3092" ht="15">
      <c r="A3092" s="12"/>
    </row>
    <row r="3093" ht="15">
      <c r="A3093" s="12"/>
    </row>
    <row r="3094" ht="15">
      <c r="A3094" s="12"/>
    </row>
    <row r="3095" ht="15">
      <c r="A3095" s="12"/>
    </row>
    <row r="3096" ht="15">
      <c r="A3096" s="12"/>
    </row>
    <row r="3097" ht="15">
      <c r="A3097" s="12"/>
    </row>
    <row r="3098" ht="15">
      <c r="A3098" s="12"/>
    </row>
    <row r="3099" ht="15">
      <c r="A3099" s="12"/>
    </row>
    <row r="3100" ht="15">
      <c r="A3100" s="12"/>
    </row>
    <row r="3101" ht="15">
      <c r="A3101" s="12"/>
    </row>
    <row r="3102" ht="15">
      <c r="A3102" s="12"/>
    </row>
    <row r="3103" ht="15">
      <c r="A3103" s="12"/>
    </row>
    <row r="3104" ht="15">
      <c r="A3104" s="12"/>
    </row>
    <row r="3105" ht="15">
      <c r="A3105" s="12"/>
    </row>
    <row r="3106" ht="15">
      <c r="A3106" s="12"/>
    </row>
    <row r="3107" ht="15">
      <c r="A3107" s="12"/>
    </row>
    <row r="3108" ht="15">
      <c r="A3108" s="12"/>
    </row>
    <row r="3109" ht="15">
      <c r="A3109" s="12"/>
    </row>
    <row r="3110" ht="15">
      <c r="A3110" s="12"/>
    </row>
    <row r="3111" ht="15">
      <c r="A3111" s="12"/>
    </row>
    <row r="3112" ht="15">
      <c r="A3112" s="12"/>
    </row>
    <row r="3113" ht="15">
      <c r="A3113" s="12"/>
    </row>
    <row r="3114" ht="15">
      <c r="A3114" s="12"/>
    </row>
    <row r="3115" ht="15">
      <c r="A3115" s="12"/>
    </row>
    <row r="3116" ht="15">
      <c r="A3116" s="12"/>
    </row>
    <row r="3117" ht="15">
      <c r="A3117" s="12"/>
    </row>
    <row r="3118" ht="15">
      <c r="A3118" s="12"/>
    </row>
    <row r="3119" ht="15">
      <c r="A3119" s="12"/>
    </row>
    <row r="3120" ht="15">
      <c r="A3120" s="12"/>
    </row>
    <row r="3121" ht="15">
      <c r="A3121" s="12"/>
    </row>
    <row r="3122" ht="15">
      <c r="A3122" s="12"/>
    </row>
    <row r="3123" ht="15">
      <c r="A3123" s="12"/>
    </row>
    <row r="3124" ht="15">
      <c r="A3124" s="12"/>
    </row>
    <row r="3125" ht="15">
      <c r="A3125" s="12"/>
    </row>
    <row r="3126" ht="15">
      <c r="A3126" s="12"/>
    </row>
    <row r="3127" ht="15">
      <c r="A3127" s="12"/>
    </row>
    <row r="3128" ht="15">
      <c r="A3128" s="12"/>
    </row>
    <row r="3129" ht="15">
      <c r="A3129" s="12"/>
    </row>
    <row r="3130" ht="15">
      <c r="A3130" s="12"/>
    </row>
    <row r="3131" ht="15">
      <c r="A3131" s="12"/>
    </row>
    <row r="3132" ht="15">
      <c r="A3132" s="12"/>
    </row>
    <row r="3133" ht="15">
      <c r="A3133" s="12"/>
    </row>
    <row r="3134" ht="15">
      <c r="A3134" s="12"/>
    </row>
    <row r="3135" ht="15">
      <c r="A3135" s="12"/>
    </row>
    <row r="3136" ht="15">
      <c r="A3136" s="12"/>
    </row>
    <row r="3137" ht="15">
      <c r="A3137" s="12"/>
    </row>
    <row r="3138" ht="15">
      <c r="A3138" s="12"/>
    </row>
    <row r="3139" ht="15">
      <c r="A3139" s="12"/>
    </row>
    <row r="3140" ht="15">
      <c r="A3140" s="12"/>
    </row>
    <row r="3141" ht="15">
      <c r="A3141" s="12"/>
    </row>
    <row r="3142" ht="15">
      <c r="A3142" s="12"/>
    </row>
    <row r="3143" ht="15">
      <c r="A3143" s="12"/>
    </row>
    <row r="3144" ht="15">
      <c r="A3144" s="12"/>
    </row>
    <row r="3145" ht="15">
      <c r="A3145" s="12"/>
    </row>
    <row r="3146" ht="15">
      <c r="A3146" s="12"/>
    </row>
    <row r="3147" ht="15">
      <c r="A3147" s="12"/>
    </row>
    <row r="3148" ht="15">
      <c r="A3148" s="12"/>
    </row>
    <row r="3149" ht="15">
      <c r="A3149" s="12"/>
    </row>
    <row r="3150" ht="15">
      <c r="A3150" s="12"/>
    </row>
    <row r="3151" ht="15">
      <c r="A3151" s="12"/>
    </row>
    <row r="3152" ht="15">
      <c r="A3152" s="12"/>
    </row>
    <row r="3153" ht="15">
      <c r="A3153" s="12"/>
    </row>
    <row r="3154" ht="15">
      <c r="A3154" s="12"/>
    </row>
    <row r="3155" ht="15">
      <c r="A3155" s="12"/>
    </row>
    <row r="3156" ht="15">
      <c r="A3156" s="12"/>
    </row>
    <row r="3157" ht="15">
      <c r="A3157" s="12"/>
    </row>
    <row r="3158" ht="15">
      <c r="A3158" s="12"/>
    </row>
    <row r="3159" ht="15">
      <c r="A3159" s="12"/>
    </row>
    <row r="3160" ht="15">
      <c r="A3160" s="12"/>
    </row>
    <row r="3161" ht="15">
      <c r="A3161" s="12"/>
    </row>
    <row r="3162" ht="15">
      <c r="A3162" s="12"/>
    </row>
    <row r="3163" ht="15">
      <c r="A3163" s="12"/>
    </row>
    <row r="3164" ht="15">
      <c r="A3164" s="12"/>
    </row>
    <row r="3165" ht="15">
      <c r="A3165" s="12"/>
    </row>
    <row r="3166" ht="15">
      <c r="A3166" s="12"/>
    </row>
    <row r="3167" ht="15">
      <c r="A3167" s="12"/>
    </row>
    <row r="3168" ht="15">
      <c r="A3168" s="12"/>
    </row>
    <row r="3169" ht="15">
      <c r="A3169" s="12"/>
    </row>
    <row r="3170" ht="15">
      <c r="A3170" s="12"/>
    </row>
    <row r="3171" ht="15">
      <c r="A3171" s="12"/>
    </row>
    <row r="3172" ht="15">
      <c r="A3172" s="12"/>
    </row>
    <row r="3173" ht="15">
      <c r="A3173" s="12"/>
    </row>
    <row r="3174" ht="15">
      <c r="A3174" s="12"/>
    </row>
    <row r="3175" ht="15">
      <c r="A3175" s="12"/>
    </row>
    <row r="3176" ht="15">
      <c r="A3176" s="12"/>
    </row>
    <row r="3177" ht="15">
      <c r="A3177" s="12"/>
    </row>
    <row r="3178" ht="15">
      <c r="A3178" s="12"/>
    </row>
    <row r="3179" ht="15">
      <c r="A3179" s="12"/>
    </row>
    <row r="3180" ht="15">
      <c r="A3180" s="12"/>
    </row>
    <row r="3181" ht="15">
      <c r="A3181" s="12"/>
    </row>
    <row r="3182" ht="15">
      <c r="A3182" s="12"/>
    </row>
    <row r="3183" ht="15">
      <c r="A3183" s="12"/>
    </row>
    <row r="3184" ht="15">
      <c r="A3184" s="12"/>
    </row>
    <row r="3185" ht="15">
      <c r="A3185" s="12"/>
    </row>
    <row r="3186" ht="15">
      <c r="A3186" s="12"/>
    </row>
    <row r="3187" ht="15">
      <c r="A3187" s="12"/>
    </row>
    <row r="3188" ht="15">
      <c r="A3188" s="12"/>
    </row>
    <row r="3189" ht="15">
      <c r="A3189" s="12"/>
    </row>
    <row r="3190" ht="15">
      <c r="A3190" s="12"/>
    </row>
    <row r="3191" ht="15">
      <c r="A3191" s="12"/>
    </row>
    <row r="3192" ht="15">
      <c r="A3192" s="12"/>
    </row>
    <row r="3193" ht="15">
      <c r="A3193" s="12"/>
    </row>
    <row r="3194" ht="15">
      <c r="A3194" s="12"/>
    </row>
    <row r="3195" ht="15">
      <c r="A3195" s="12"/>
    </row>
    <row r="3196" ht="15">
      <c r="A3196" s="12"/>
    </row>
    <row r="3197" ht="15">
      <c r="A3197" s="12"/>
    </row>
    <row r="3198" ht="15">
      <c r="A3198" s="12"/>
    </row>
    <row r="3199" ht="15">
      <c r="A3199" s="12"/>
    </row>
    <row r="3200" ht="15">
      <c r="A3200" s="12"/>
    </row>
    <row r="3201" ht="15">
      <c r="A3201" s="12"/>
    </row>
    <row r="3202" ht="15">
      <c r="A3202" s="12"/>
    </row>
    <row r="3203" ht="15">
      <c r="A3203" s="12"/>
    </row>
    <row r="3204" ht="15">
      <c r="A3204" s="12"/>
    </row>
    <row r="3205" ht="15">
      <c r="A3205" s="12"/>
    </row>
    <row r="3206" ht="15">
      <c r="A3206" s="12"/>
    </row>
    <row r="3207" ht="15">
      <c r="A3207" s="12"/>
    </row>
    <row r="3208" ht="15">
      <c r="A3208" s="12"/>
    </row>
    <row r="3209" ht="15">
      <c r="A3209" s="12"/>
    </row>
    <row r="3210" ht="15">
      <c r="A3210" s="12"/>
    </row>
    <row r="3211" ht="15">
      <c r="A3211" s="12"/>
    </row>
    <row r="3212" ht="15">
      <c r="A3212" s="12"/>
    </row>
    <row r="3213" ht="15">
      <c r="A3213" s="12"/>
    </row>
    <row r="3214" ht="15">
      <c r="A3214" s="12"/>
    </row>
    <row r="3215" ht="15">
      <c r="A3215" s="12"/>
    </row>
    <row r="3216" ht="15">
      <c r="A3216" s="12"/>
    </row>
    <row r="3217" ht="15">
      <c r="A3217" s="12"/>
    </row>
    <row r="3218" ht="15">
      <c r="A3218" s="12"/>
    </row>
    <row r="3219" ht="15">
      <c r="A3219" s="12"/>
    </row>
    <row r="3220" ht="15">
      <c r="A3220" s="12"/>
    </row>
    <row r="3221" ht="15">
      <c r="A3221" s="12"/>
    </row>
    <row r="3222" ht="15">
      <c r="A3222" s="12"/>
    </row>
    <row r="3223" ht="15">
      <c r="A3223" s="12"/>
    </row>
    <row r="3224" ht="15">
      <c r="A3224" s="12"/>
    </row>
    <row r="3225" ht="15">
      <c r="A3225" s="12"/>
    </row>
    <row r="3226" ht="15">
      <c r="A3226" s="12"/>
    </row>
    <row r="3227" ht="15">
      <c r="A3227" s="12"/>
    </row>
    <row r="3228" ht="15">
      <c r="A3228" s="12"/>
    </row>
    <row r="3229" ht="15">
      <c r="A3229" s="12"/>
    </row>
    <row r="3230" ht="15">
      <c r="A3230" s="12"/>
    </row>
    <row r="3231" ht="15">
      <c r="A3231" s="12"/>
    </row>
    <row r="3232" ht="15">
      <c r="A3232" s="12"/>
    </row>
    <row r="3233" ht="15">
      <c r="A3233" s="12"/>
    </row>
    <row r="3234" ht="15">
      <c r="A3234" s="12"/>
    </row>
    <row r="3235" ht="15">
      <c r="A3235" s="12"/>
    </row>
    <row r="3236" ht="15">
      <c r="A3236" s="12"/>
    </row>
    <row r="3237" ht="15">
      <c r="A3237" s="12"/>
    </row>
    <row r="3238" ht="15">
      <c r="A3238" s="12"/>
    </row>
    <row r="3239" ht="15">
      <c r="A3239" s="12"/>
    </row>
    <row r="3240" ht="15">
      <c r="A3240" s="12"/>
    </row>
    <row r="3241" ht="15">
      <c r="A3241" s="12"/>
    </row>
    <row r="3242" ht="15">
      <c r="A3242" s="12"/>
    </row>
    <row r="3243" ht="15">
      <c r="A3243" s="12"/>
    </row>
    <row r="3244" ht="15">
      <c r="A3244" s="12"/>
    </row>
    <row r="3245" ht="15">
      <c r="A3245" s="12"/>
    </row>
    <row r="3246" ht="15">
      <c r="A3246" s="12"/>
    </row>
    <row r="3247" ht="15">
      <c r="A3247" s="12"/>
    </row>
    <row r="3248" ht="15">
      <c r="A3248" s="12"/>
    </row>
    <row r="3249" ht="15">
      <c r="A3249" s="12"/>
    </row>
    <row r="3250" ht="15">
      <c r="A3250" s="12"/>
    </row>
    <row r="3251" ht="15">
      <c r="A3251" s="12"/>
    </row>
    <row r="3252" ht="15">
      <c r="A3252" s="12"/>
    </row>
    <row r="3253" ht="15">
      <c r="A3253" s="12"/>
    </row>
    <row r="3254" ht="15">
      <c r="A3254" s="12"/>
    </row>
    <row r="3255" ht="15">
      <c r="A3255" s="12"/>
    </row>
    <row r="3256" ht="15">
      <c r="A3256" s="12"/>
    </row>
    <row r="3257" ht="15">
      <c r="A3257" s="12"/>
    </row>
    <row r="3258" ht="15">
      <c r="A3258" s="12"/>
    </row>
    <row r="3259" ht="15">
      <c r="A3259" s="12"/>
    </row>
    <row r="3260" ht="15">
      <c r="A3260" s="12"/>
    </row>
    <row r="3261" ht="15">
      <c r="A3261" s="12"/>
    </row>
    <row r="3262" ht="15">
      <c r="A3262" s="12"/>
    </row>
    <row r="3263" ht="15">
      <c r="A3263" s="12"/>
    </row>
    <row r="3264" ht="15">
      <c r="A3264" s="12"/>
    </row>
    <row r="3265" ht="15">
      <c r="A3265" s="12"/>
    </row>
    <row r="3266" ht="15">
      <c r="A3266" s="12"/>
    </row>
    <row r="3267" ht="15">
      <c r="A3267" s="12"/>
    </row>
    <row r="3268" ht="15">
      <c r="A3268" s="12"/>
    </row>
    <row r="3269" ht="15">
      <c r="A3269" s="12"/>
    </row>
    <row r="3270" ht="15">
      <c r="A3270" s="12"/>
    </row>
    <row r="3271" ht="15">
      <c r="A3271" s="12"/>
    </row>
    <row r="3272" ht="15">
      <c r="A3272" s="12"/>
    </row>
    <row r="3273" ht="15">
      <c r="A3273" s="12"/>
    </row>
    <row r="3274" ht="15">
      <c r="A3274" s="12"/>
    </row>
    <row r="3275" ht="15">
      <c r="A3275" s="12"/>
    </row>
    <row r="3276" ht="15">
      <c r="A3276" s="12"/>
    </row>
    <row r="3277" ht="15">
      <c r="A3277" s="12"/>
    </row>
    <row r="3278" ht="15">
      <c r="A3278" s="12"/>
    </row>
    <row r="3279" ht="15">
      <c r="A3279" s="12"/>
    </row>
    <row r="3280" ht="15">
      <c r="A3280" s="12"/>
    </row>
    <row r="3281" ht="15">
      <c r="A3281" s="12"/>
    </row>
    <row r="3282" ht="15">
      <c r="A3282" s="12"/>
    </row>
    <row r="3283" ht="15">
      <c r="A3283" s="12"/>
    </row>
    <row r="3284" ht="15">
      <c r="A3284" s="12"/>
    </row>
    <row r="3285" ht="15">
      <c r="A3285" s="12"/>
    </row>
    <row r="3286" ht="15">
      <c r="A3286" s="12"/>
    </row>
    <row r="3287" ht="15">
      <c r="A3287" s="12"/>
    </row>
    <row r="3288" ht="15">
      <c r="A3288" s="12"/>
    </row>
    <row r="3289" ht="15">
      <c r="A3289" s="12"/>
    </row>
    <row r="3290" ht="15">
      <c r="A3290" s="12"/>
    </row>
    <row r="3291" ht="15">
      <c r="A3291" s="12"/>
    </row>
    <row r="3292" ht="15">
      <c r="A3292" s="12"/>
    </row>
    <row r="3293" ht="15">
      <c r="A3293" s="12"/>
    </row>
    <row r="3294" ht="15">
      <c r="A3294" s="12"/>
    </row>
    <row r="3295" ht="15">
      <c r="A3295" s="12"/>
    </row>
    <row r="3296" ht="15">
      <c r="A3296" s="12"/>
    </row>
    <row r="3297" ht="15">
      <c r="A3297" s="12"/>
    </row>
    <row r="3298" ht="15">
      <c r="A3298" s="12"/>
    </row>
    <row r="3299" ht="15">
      <c r="A3299" s="12"/>
    </row>
    <row r="3300" ht="15">
      <c r="A3300" s="12"/>
    </row>
    <row r="3301" ht="15">
      <c r="A3301" s="12"/>
    </row>
    <row r="3302" ht="15">
      <c r="A3302" s="12"/>
    </row>
    <row r="3303" ht="15">
      <c r="A3303" s="12"/>
    </row>
    <row r="3304" ht="15">
      <c r="A3304" s="12"/>
    </row>
    <row r="3305" ht="15">
      <c r="A3305" s="12"/>
    </row>
    <row r="3306" ht="15">
      <c r="A3306" s="12"/>
    </row>
    <row r="3307" ht="15">
      <c r="A3307" s="12"/>
    </row>
    <row r="3308" ht="15">
      <c r="A3308" s="12"/>
    </row>
    <row r="3309" ht="15">
      <c r="A3309" s="12"/>
    </row>
    <row r="3310" ht="15">
      <c r="A3310" s="12"/>
    </row>
    <row r="3311" ht="15">
      <c r="A3311" s="12"/>
    </row>
    <row r="3312" ht="15">
      <c r="A3312" s="12"/>
    </row>
    <row r="3313" ht="15">
      <c r="A3313" s="12"/>
    </row>
    <row r="3314" ht="15">
      <c r="A3314" s="12"/>
    </row>
    <row r="3315" ht="15">
      <c r="A3315" s="12"/>
    </row>
    <row r="3316" ht="15">
      <c r="A3316" s="12"/>
    </row>
    <row r="3317" ht="15">
      <c r="A3317" s="12"/>
    </row>
    <row r="3318" ht="15">
      <c r="A3318" s="12"/>
    </row>
    <row r="3319" ht="15">
      <c r="A3319" s="12"/>
    </row>
    <row r="3320" ht="15">
      <c r="A3320" s="12"/>
    </row>
    <row r="3321" ht="15">
      <c r="A3321" s="12"/>
    </row>
    <row r="3322" ht="15">
      <c r="A3322" s="12"/>
    </row>
    <row r="3323" ht="15">
      <c r="A3323" s="12"/>
    </row>
    <row r="3324" ht="15">
      <c r="A3324" s="12"/>
    </row>
    <row r="3325" ht="15">
      <c r="A3325" s="12"/>
    </row>
    <row r="3326" ht="15">
      <c r="A3326" s="12"/>
    </row>
    <row r="3327" ht="15">
      <c r="A3327" s="12"/>
    </row>
    <row r="3328" ht="15">
      <c r="A3328" s="12"/>
    </row>
    <row r="3329" ht="15">
      <c r="A3329" s="12"/>
    </row>
    <row r="3330" ht="15">
      <c r="A3330" s="12"/>
    </row>
    <row r="3331" ht="15">
      <c r="A3331" s="12"/>
    </row>
    <row r="3332" ht="15">
      <c r="A3332" s="12"/>
    </row>
    <row r="3333" ht="15">
      <c r="A3333" s="12"/>
    </row>
    <row r="3334" ht="15">
      <c r="A3334" s="12"/>
    </row>
    <row r="3335" ht="15">
      <c r="A3335" s="12"/>
    </row>
    <row r="3336" ht="15">
      <c r="A3336" s="12"/>
    </row>
    <row r="3337" ht="15">
      <c r="A3337" s="12"/>
    </row>
    <row r="3338" ht="15">
      <c r="A3338" s="12"/>
    </row>
    <row r="3339" ht="15">
      <c r="A3339" s="12"/>
    </row>
    <row r="3340" ht="15">
      <c r="A3340" s="12"/>
    </row>
    <row r="3341" ht="15">
      <c r="A3341" s="12"/>
    </row>
    <row r="3342" ht="15">
      <c r="A3342" s="12"/>
    </row>
    <row r="3343" ht="15">
      <c r="A3343" s="12"/>
    </row>
    <row r="3344" ht="15">
      <c r="A3344" s="12"/>
    </row>
    <row r="3345" ht="15">
      <c r="A3345" s="12"/>
    </row>
    <row r="3346" ht="15">
      <c r="A3346" s="12"/>
    </row>
    <row r="3347" ht="15">
      <c r="A3347" s="12"/>
    </row>
    <row r="3348" ht="15">
      <c r="A3348" s="12"/>
    </row>
    <row r="3349" ht="15">
      <c r="A3349" s="12"/>
    </row>
    <row r="3350" ht="15">
      <c r="A3350" s="12"/>
    </row>
    <row r="3351" ht="15">
      <c r="A3351" s="12"/>
    </row>
    <row r="3352" ht="15">
      <c r="A3352" s="12"/>
    </row>
    <row r="3353" ht="15">
      <c r="A3353" s="12"/>
    </row>
    <row r="3354" ht="15">
      <c r="A3354" s="12"/>
    </row>
    <row r="3355" ht="15">
      <c r="A3355" s="12"/>
    </row>
    <row r="3356" ht="15">
      <c r="A3356" s="12"/>
    </row>
    <row r="3357" ht="15">
      <c r="A3357" s="12"/>
    </row>
    <row r="3358" ht="15">
      <c r="A3358" s="12"/>
    </row>
    <row r="3359" ht="15">
      <c r="A3359" s="12"/>
    </row>
    <row r="3360" ht="15">
      <c r="A3360" s="12"/>
    </row>
    <row r="3361" ht="15">
      <c r="A3361" s="12"/>
    </row>
    <row r="3362" ht="15">
      <c r="A3362" s="12"/>
    </row>
    <row r="3363" ht="15">
      <c r="A3363" s="12"/>
    </row>
    <row r="3364" ht="15">
      <c r="A3364" s="12"/>
    </row>
    <row r="3365" ht="15">
      <c r="A3365" s="12"/>
    </row>
    <row r="3366" ht="15">
      <c r="A3366" s="12"/>
    </row>
    <row r="3367" ht="15">
      <c r="A3367" s="12"/>
    </row>
    <row r="3368" ht="15">
      <c r="A3368" s="12"/>
    </row>
    <row r="3369" ht="15">
      <c r="A3369" s="12"/>
    </row>
    <row r="3370" ht="15">
      <c r="A3370" s="12"/>
    </row>
    <row r="3371" ht="15">
      <c r="A3371" s="12"/>
    </row>
    <row r="3372" ht="15">
      <c r="A3372" s="12"/>
    </row>
    <row r="3373" ht="15">
      <c r="A3373" s="12"/>
    </row>
    <row r="3374" ht="15">
      <c r="A3374" s="12"/>
    </row>
    <row r="3375" ht="15">
      <c r="A3375" s="12"/>
    </row>
    <row r="3376" ht="15">
      <c r="A3376" s="12"/>
    </row>
    <row r="3377" ht="15">
      <c r="A3377" s="12"/>
    </row>
    <row r="3378" ht="15">
      <c r="A3378" s="12"/>
    </row>
    <row r="3379" ht="15">
      <c r="A3379" s="12"/>
    </row>
    <row r="3380" ht="15">
      <c r="A3380" s="12"/>
    </row>
    <row r="3381" ht="15">
      <c r="A3381" s="12"/>
    </row>
    <row r="3382" ht="15">
      <c r="A3382" s="12"/>
    </row>
    <row r="3383" ht="15">
      <c r="A3383" s="12"/>
    </row>
    <row r="3384" ht="15">
      <c r="A3384" s="12"/>
    </row>
    <row r="3385" ht="15">
      <c r="A3385" s="12"/>
    </row>
    <row r="3386" ht="15">
      <c r="A3386" s="12"/>
    </row>
    <row r="3387" ht="15">
      <c r="A3387" s="12"/>
    </row>
    <row r="3388" ht="15">
      <c r="A3388" s="12"/>
    </row>
    <row r="3389" ht="15">
      <c r="A3389" s="12"/>
    </row>
    <row r="3390" ht="15">
      <c r="A3390" s="12"/>
    </row>
    <row r="3391" ht="15">
      <c r="A3391" s="12"/>
    </row>
    <row r="3392" ht="15">
      <c r="A3392" s="12"/>
    </row>
    <row r="3393" ht="15">
      <c r="A3393" s="12"/>
    </row>
    <row r="3394" ht="15">
      <c r="A3394" s="12"/>
    </row>
    <row r="3395" ht="15">
      <c r="A3395" s="12"/>
    </row>
    <row r="3396" ht="15">
      <c r="A3396" s="12"/>
    </row>
    <row r="3397" ht="15">
      <c r="A3397" s="12"/>
    </row>
    <row r="3398" ht="15">
      <c r="A3398" s="12"/>
    </row>
    <row r="3399" ht="15">
      <c r="A3399" s="12"/>
    </row>
    <row r="3400" ht="15">
      <c r="A3400" s="12"/>
    </row>
    <row r="3401" ht="15">
      <c r="A3401" s="12"/>
    </row>
    <row r="3402" ht="15">
      <c r="A3402" s="12"/>
    </row>
    <row r="3403" ht="15">
      <c r="A3403" s="12"/>
    </row>
    <row r="3404" ht="15">
      <c r="A3404" s="12"/>
    </row>
    <row r="3405" ht="15">
      <c r="A3405" s="12"/>
    </row>
    <row r="3406" ht="15">
      <c r="A3406" s="12"/>
    </row>
    <row r="3407" ht="15">
      <c r="A3407" s="12"/>
    </row>
    <row r="3408" ht="15">
      <c r="A3408" s="12"/>
    </row>
    <row r="3409" ht="15">
      <c r="A3409" s="12"/>
    </row>
    <row r="3410" ht="15">
      <c r="A3410" s="12"/>
    </row>
    <row r="3411" ht="15">
      <c r="A3411" s="12"/>
    </row>
    <row r="3412" ht="15">
      <c r="A3412" s="12"/>
    </row>
    <row r="3413" ht="15">
      <c r="A3413" s="12"/>
    </row>
    <row r="3414" ht="15">
      <c r="A3414" s="12"/>
    </row>
    <row r="3415" ht="15">
      <c r="A3415" s="12"/>
    </row>
    <row r="3416" ht="15">
      <c r="A3416" s="12"/>
    </row>
    <row r="3417" ht="15">
      <c r="A3417" s="12"/>
    </row>
    <row r="3418" ht="15">
      <c r="A3418" s="12"/>
    </row>
    <row r="3419" ht="15">
      <c r="A3419" s="12"/>
    </row>
    <row r="3420" ht="15">
      <c r="A3420" s="12"/>
    </row>
    <row r="3421" ht="15">
      <c r="A3421" s="12"/>
    </row>
    <row r="3422" ht="15">
      <c r="A3422" s="12"/>
    </row>
    <row r="3423" ht="15">
      <c r="A3423" s="12"/>
    </row>
    <row r="3424" ht="15">
      <c r="A3424" s="12"/>
    </row>
    <row r="3425" ht="15">
      <c r="A3425" s="12"/>
    </row>
    <row r="3426" ht="15">
      <c r="A3426" s="12"/>
    </row>
    <row r="3427" ht="15">
      <c r="A3427" s="12"/>
    </row>
    <row r="3428" ht="15">
      <c r="A3428" s="12"/>
    </row>
    <row r="3429" ht="15">
      <c r="A3429" s="12"/>
    </row>
    <row r="3430" ht="15">
      <c r="A3430" s="12"/>
    </row>
    <row r="3431" ht="15">
      <c r="A3431" s="12"/>
    </row>
    <row r="3432" ht="15">
      <c r="A3432" s="12"/>
    </row>
    <row r="3433" ht="15">
      <c r="A3433" s="12"/>
    </row>
    <row r="3434" ht="15">
      <c r="A3434" s="12"/>
    </row>
    <row r="3435" ht="15">
      <c r="A3435" s="12"/>
    </row>
    <row r="3436" ht="15">
      <c r="A3436" s="12"/>
    </row>
    <row r="3437" ht="15">
      <c r="A3437" s="12"/>
    </row>
    <row r="3438" ht="15">
      <c r="A3438" s="12"/>
    </row>
    <row r="3439" ht="15">
      <c r="A3439" s="12"/>
    </row>
    <row r="3440" ht="15">
      <c r="A3440" s="12"/>
    </row>
    <row r="3441" ht="15">
      <c r="A3441" s="12"/>
    </row>
    <row r="3442" ht="15">
      <c r="A3442" s="12"/>
    </row>
    <row r="3443" ht="15">
      <c r="A3443" s="12"/>
    </row>
    <row r="3444" ht="15">
      <c r="A3444" s="12"/>
    </row>
    <row r="3445" ht="15">
      <c r="A3445" s="12"/>
    </row>
    <row r="3446" ht="15">
      <c r="A3446" s="12"/>
    </row>
    <row r="3447" ht="15">
      <c r="A3447" s="12"/>
    </row>
    <row r="3448" ht="15">
      <c r="A3448" s="12"/>
    </row>
    <row r="3449" ht="15">
      <c r="A3449" s="12"/>
    </row>
    <row r="3450" ht="15">
      <c r="A3450" s="12"/>
    </row>
    <row r="3451" ht="15">
      <c r="A3451" s="12"/>
    </row>
    <row r="3452" ht="15">
      <c r="A3452" s="12"/>
    </row>
    <row r="3453" ht="15">
      <c r="A3453" s="12"/>
    </row>
    <row r="3454" ht="15">
      <c r="A3454" s="12"/>
    </row>
    <row r="3455" ht="15">
      <c r="A3455" s="12"/>
    </row>
    <row r="3456" ht="15">
      <c r="A3456" s="12"/>
    </row>
    <row r="3457" ht="15">
      <c r="A3457" s="12"/>
    </row>
    <row r="3458" ht="15">
      <c r="A3458" s="12"/>
    </row>
    <row r="3459" ht="15">
      <c r="A3459" s="12"/>
    </row>
    <row r="3460" ht="15">
      <c r="A3460" s="12"/>
    </row>
    <row r="3461" ht="15">
      <c r="A3461" s="12"/>
    </row>
    <row r="3462" ht="15">
      <c r="A3462" s="12"/>
    </row>
    <row r="3463" ht="15">
      <c r="A3463" s="12"/>
    </row>
    <row r="3464" ht="15">
      <c r="A3464" s="12"/>
    </row>
    <row r="3465" ht="15">
      <c r="A3465" s="12"/>
    </row>
    <row r="3466" ht="15">
      <c r="A3466" s="12"/>
    </row>
    <row r="3467" ht="15">
      <c r="A3467" s="12"/>
    </row>
    <row r="3468" ht="15">
      <c r="A3468" s="12"/>
    </row>
    <row r="3469" ht="15">
      <c r="A3469" s="12"/>
    </row>
    <row r="3470" ht="15">
      <c r="A3470" s="12"/>
    </row>
    <row r="3471" ht="15">
      <c r="A3471" s="12"/>
    </row>
    <row r="3472" ht="15">
      <c r="A3472" s="12"/>
    </row>
    <row r="3473" ht="15">
      <c r="A3473" s="12"/>
    </row>
    <row r="3474" ht="15">
      <c r="A3474" s="12"/>
    </row>
    <row r="3475" ht="15">
      <c r="A3475" s="12"/>
    </row>
    <row r="3476" ht="15">
      <c r="A3476" s="12"/>
    </row>
    <row r="3477" ht="15">
      <c r="A3477" s="12"/>
    </row>
    <row r="3478" ht="15">
      <c r="A3478" s="12"/>
    </row>
    <row r="3479" ht="15">
      <c r="A3479" s="12"/>
    </row>
    <row r="3480" ht="15">
      <c r="A3480" s="12"/>
    </row>
    <row r="3481" ht="15">
      <c r="A3481" s="12"/>
    </row>
    <row r="3482" ht="15">
      <c r="A3482" s="12"/>
    </row>
    <row r="3483" ht="15">
      <c r="A3483" s="12"/>
    </row>
    <row r="3484" ht="15">
      <c r="A3484" s="12"/>
    </row>
    <row r="3485" ht="15">
      <c r="A3485" s="12"/>
    </row>
    <row r="3486" ht="15">
      <c r="A3486" s="12"/>
    </row>
    <row r="3487" ht="15">
      <c r="A3487" s="12"/>
    </row>
    <row r="3488" ht="15">
      <c r="A3488" s="12"/>
    </row>
    <row r="3489" ht="15">
      <c r="A3489" s="12"/>
    </row>
    <row r="3490" ht="15">
      <c r="A3490" s="12"/>
    </row>
    <row r="3491" ht="15">
      <c r="A3491" s="12"/>
    </row>
    <row r="3492" ht="15">
      <c r="A3492" s="12"/>
    </row>
    <row r="3493" ht="15">
      <c r="A3493" s="12"/>
    </row>
    <row r="3494" ht="15">
      <c r="A3494" s="12"/>
    </row>
    <row r="3495" ht="15">
      <c r="A3495" s="12"/>
    </row>
    <row r="3496" ht="15">
      <c r="A3496" s="12"/>
    </row>
    <row r="3497" ht="15">
      <c r="A3497" s="12"/>
    </row>
    <row r="3498" ht="15">
      <c r="A3498" s="12"/>
    </row>
    <row r="3499" ht="15">
      <c r="A3499" s="12"/>
    </row>
    <row r="3500" ht="15">
      <c r="A3500" s="12"/>
    </row>
    <row r="3501" ht="15">
      <c r="A3501" s="12"/>
    </row>
    <row r="3502" ht="15">
      <c r="A3502" s="12"/>
    </row>
    <row r="3503" ht="15">
      <c r="A3503" s="12"/>
    </row>
    <row r="3504" ht="15">
      <c r="A3504" s="12"/>
    </row>
    <row r="3505" ht="15">
      <c r="A3505" s="12"/>
    </row>
    <row r="3506" ht="15">
      <c r="A3506" s="12"/>
    </row>
    <row r="3507" ht="15">
      <c r="A3507" s="12"/>
    </row>
    <row r="3508" ht="15">
      <c r="A3508" s="12"/>
    </row>
    <row r="3509" ht="15">
      <c r="A3509" s="12"/>
    </row>
    <row r="3510" ht="15">
      <c r="A3510" s="12"/>
    </row>
    <row r="3511" ht="15">
      <c r="A3511" s="12"/>
    </row>
    <row r="3512" ht="15">
      <c r="A3512" s="12"/>
    </row>
    <row r="3513" ht="15">
      <c r="A3513" s="12"/>
    </row>
    <row r="3514" ht="15">
      <c r="A3514" s="12"/>
    </row>
    <row r="3515" ht="15">
      <c r="A3515" s="12"/>
    </row>
    <row r="3516" ht="15">
      <c r="A3516" s="12"/>
    </row>
    <row r="3517" ht="15">
      <c r="A3517" s="12"/>
    </row>
    <row r="3518" ht="15">
      <c r="A3518" s="12"/>
    </row>
    <row r="3519" ht="15">
      <c r="A3519" s="12"/>
    </row>
    <row r="3520" ht="15">
      <c r="A3520" s="12"/>
    </row>
    <row r="3521" ht="15">
      <c r="A3521" s="12"/>
    </row>
    <row r="3522" ht="15">
      <c r="A3522" s="12"/>
    </row>
    <row r="3523" ht="15">
      <c r="A3523" s="12"/>
    </row>
    <row r="3524" ht="15">
      <c r="A3524" s="12"/>
    </row>
    <row r="3525" ht="15">
      <c r="A3525" s="12"/>
    </row>
    <row r="3526" ht="15">
      <c r="A3526" s="12"/>
    </row>
    <row r="3527" ht="15">
      <c r="A3527" s="12"/>
    </row>
    <row r="3528" ht="15">
      <c r="A3528" s="12"/>
    </row>
    <row r="3529" ht="15">
      <c r="A3529" s="12"/>
    </row>
    <row r="3530" ht="15">
      <c r="A3530" s="12"/>
    </row>
    <row r="3531" ht="15">
      <c r="A3531" s="12"/>
    </row>
    <row r="3532" ht="15">
      <c r="A3532" s="12"/>
    </row>
    <row r="3533" ht="15">
      <c r="A3533" s="12"/>
    </row>
    <row r="3534" ht="15">
      <c r="A3534" s="12"/>
    </row>
    <row r="3535" ht="15">
      <c r="A3535" s="12"/>
    </row>
    <row r="3536" ht="15">
      <c r="A3536" s="12"/>
    </row>
    <row r="3537" ht="15">
      <c r="A3537" s="12"/>
    </row>
    <row r="3538" ht="15">
      <c r="A3538" s="12"/>
    </row>
    <row r="3539" ht="15">
      <c r="A3539" s="12"/>
    </row>
    <row r="3540" ht="15">
      <c r="A3540" s="12"/>
    </row>
    <row r="3541" ht="15">
      <c r="A3541" s="12"/>
    </row>
    <row r="3542" ht="15">
      <c r="A3542" s="12"/>
    </row>
    <row r="3543" ht="15">
      <c r="A3543" s="12"/>
    </row>
    <row r="3544" ht="15">
      <c r="A3544" s="12"/>
    </row>
    <row r="3545" ht="15">
      <c r="A3545" s="12"/>
    </row>
    <row r="3546" ht="15">
      <c r="A3546" s="12"/>
    </row>
    <row r="3547" ht="15">
      <c r="A3547" s="12"/>
    </row>
    <row r="3548" ht="15">
      <c r="A3548" s="12"/>
    </row>
    <row r="3549" ht="15">
      <c r="A3549" s="12"/>
    </row>
    <row r="3550" ht="15">
      <c r="A3550" s="12"/>
    </row>
    <row r="3551" ht="15">
      <c r="A3551" s="12"/>
    </row>
    <row r="3552" ht="15">
      <c r="A3552" s="12"/>
    </row>
    <row r="3553" ht="15">
      <c r="A3553" s="12"/>
    </row>
    <row r="3554" ht="15">
      <c r="A3554" s="12"/>
    </row>
    <row r="3555" ht="15">
      <c r="A3555" s="12"/>
    </row>
    <row r="3556" ht="15">
      <c r="A3556" s="12"/>
    </row>
    <row r="3557" ht="15">
      <c r="A3557" s="12"/>
    </row>
    <row r="3558" ht="15">
      <c r="A3558" s="12"/>
    </row>
    <row r="3559" ht="15">
      <c r="A3559" s="12"/>
    </row>
    <row r="3560" ht="15">
      <c r="A3560" s="12"/>
    </row>
    <row r="3561" ht="15">
      <c r="A3561" s="12"/>
    </row>
    <row r="3562" ht="15">
      <c r="A3562" s="12"/>
    </row>
    <row r="3563" ht="15">
      <c r="A3563" s="12"/>
    </row>
    <row r="3564" ht="15">
      <c r="A3564" s="12"/>
    </row>
    <row r="3565" ht="15">
      <c r="A3565" s="12"/>
    </row>
    <row r="3566" ht="15">
      <c r="A3566" s="12"/>
    </row>
    <row r="3567" ht="15">
      <c r="A3567" s="12"/>
    </row>
    <row r="3568" ht="15">
      <c r="A3568" s="12"/>
    </row>
    <row r="3569" ht="15">
      <c r="A3569" s="12"/>
    </row>
    <row r="3570" ht="15">
      <c r="A3570" s="12"/>
    </row>
    <row r="3571" ht="15">
      <c r="A3571" s="12"/>
    </row>
    <row r="3572" ht="15">
      <c r="A3572" s="12"/>
    </row>
    <row r="3573" ht="15">
      <c r="A3573" s="12"/>
    </row>
    <row r="3574" ht="15">
      <c r="A3574" s="12"/>
    </row>
    <row r="3575" ht="15">
      <c r="A3575" s="12"/>
    </row>
    <row r="3576" ht="15">
      <c r="A3576" s="12"/>
    </row>
    <row r="3577" ht="15">
      <c r="A3577" s="12"/>
    </row>
    <row r="3578" ht="15">
      <c r="A3578" s="12"/>
    </row>
    <row r="3579" ht="15">
      <c r="A3579" s="12"/>
    </row>
    <row r="3580" ht="15">
      <c r="A3580" s="12"/>
    </row>
    <row r="3581" ht="15">
      <c r="A3581" s="12"/>
    </row>
    <row r="3582" ht="15">
      <c r="A3582" s="12"/>
    </row>
    <row r="3583" ht="15">
      <c r="A3583" s="12"/>
    </row>
    <row r="3584" ht="15">
      <c r="A3584" s="12"/>
    </row>
    <row r="3585" ht="15">
      <c r="A3585" s="12"/>
    </row>
    <row r="3586" ht="15">
      <c r="A3586" s="12"/>
    </row>
    <row r="3587" ht="15">
      <c r="A3587" s="12"/>
    </row>
    <row r="3588" ht="15">
      <c r="A3588" s="12"/>
    </row>
    <row r="3589" ht="15">
      <c r="A3589" s="12"/>
    </row>
    <row r="3590" ht="15">
      <c r="A3590" s="12"/>
    </row>
    <row r="3591" ht="15">
      <c r="A3591" s="12"/>
    </row>
    <row r="3592" ht="15">
      <c r="A3592" s="12"/>
    </row>
    <row r="3593" ht="15">
      <c r="A3593" s="12"/>
    </row>
    <row r="3594" ht="15">
      <c r="A3594" s="12"/>
    </row>
    <row r="3595" ht="15">
      <c r="A3595" s="12"/>
    </row>
    <row r="3596" ht="15">
      <c r="A3596" s="12"/>
    </row>
    <row r="3597" ht="15">
      <c r="A3597" s="12"/>
    </row>
    <row r="3598" ht="15">
      <c r="A3598" s="12"/>
    </row>
    <row r="3599" ht="15">
      <c r="A3599" s="12"/>
    </row>
    <row r="3600" ht="15">
      <c r="A3600" s="12"/>
    </row>
    <row r="3601" ht="15">
      <c r="A3601" s="12"/>
    </row>
    <row r="3602" ht="15">
      <c r="A3602" s="12"/>
    </row>
    <row r="3603" ht="15">
      <c r="A3603" s="12"/>
    </row>
    <row r="3604" ht="15">
      <c r="A3604" s="12"/>
    </row>
    <row r="3605" ht="15">
      <c r="A3605" s="12"/>
    </row>
    <row r="3606" ht="15">
      <c r="A3606" s="12"/>
    </row>
    <row r="3607" ht="15">
      <c r="A3607" s="12"/>
    </row>
    <row r="3608" ht="15">
      <c r="A3608" s="12"/>
    </row>
    <row r="3609" ht="15">
      <c r="A3609" s="12"/>
    </row>
    <row r="3610" ht="15">
      <c r="A3610" s="12"/>
    </row>
    <row r="3611" ht="15">
      <c r="A3611" s="12"/>
    </row>
    <row r="3612" ht="15">
      <c r="A3612" s="12"/>
    </row>
    <row r="3613" ht="15">
      <c r="A3613" s="12"/>
    </row>
    <row r="3614" ht="15">
      <c r="A3614" s="12"/>
    </row>
    <row r="3615" ht="15">
      <c r="A3615" s="12"/>
    </row>
    <row r="3616" ht="15">
      <c r="A3616" s="12"/>
    </row>
    <row r="3617" ht="15">
      <c r="A3617" s="12"/>
    </row>
    <row r="3618" ht="15">
      <c r="A3618" s="12"/>
    </row>
    <row r="3619" ht="15">
      <c r="A3619" s="12"/>
    </row>
    <row r="3620" ht="15">
      <c r="A3620" s="12"/>
    </row>
    <row r="3621" ht="15">
      <c r="A3621" s="12"/>
    </row>
    <row r="3622" ht="15">
      <c r="A3622" s="12"/>
    </row>
    <row r="3623" ht="15">
      <c r="A3623" s="12"/>
    </row>
    <row r="3624" ht="15">
      <c r="A3624" s="12"/>
    </row>
    <row r="3625" ht="15">
      <c r="A3625" s="12"/>
    </row>
    <row r="3626" ht="15">
      <c r="A3626" s="12"/>
    </row>
    <row r="3627" ht="15">
      <c r="A3627" s="12"/>
    </row>
    <row r="3628" ht="15">
      <c r="A3628" s="12"/>
    </row>
    <row r="3629" ht="15">
      <c r="A3629" s="12"/>
    </row>
    <row r="3630" ht="15">
      <c r="A3630" s="12"/>
    </row>
    <row r="3631" ht="15">
      <c r="A3631" s="12"/>
    </row>
    <row r="3632" ht="15">
      <c r="A3632" s="12"/>
    </row>
    <row r="3633" ht="15">
      <c r="A3633" s="12"/>
    </row>
    <row r="3634" ht="15">
      <c r="A3634" s="12"/>
    </row>
    <row r="3635" ht="15">
      <c r="A3635" s="12"/>
    </row>
    <row r="3636" ht="15">
      <c r="A3636" s="12"/>
    </row>
    <row r="3637" ht="15">
      <c r="A3637" s="12"/>
    </row>
    <row r="3638" ht="15">
      <c r="A3638" s="12"/>
    </row>
    <row r="3639" ht="15">
      <c r="A3639" s="12"/>
    </row>
    <row r="3640" ht="15">
      <c r="A3640" s="12"/>
    </row>
    <row r="3641" ht="15">
      <c r="A3641" s="12"/>
    </row>
    <row r="3642" ht="15">
      <c r="A3642" s="12"/>
    </row>
    <row r="3643" ht="15">
      <c r="A3643" s="12"/>
    </row>
    <row r="3644" ht="15">
      <c r="A3644" s="12"/>
    </row>
    <row r="3645" ht="15">
      <c r="A3645" s="12"/>
    </row>
    <row r="3646" ht="15">
      <c r="A3646" s="12"/>
    </row>
    <row r="3647" ht="15">
      <c r="A3647" s="12"/>
    </row>
    <row r="3648" ht="15">
      <c r="A3648" s="12"/>
    </row>
  </sheetData>
  <sheetProtection/>
  <mergeCells count="14">
    <mergeCell ref="I7:I9"/>
    <mergeCell ref="J7:J9"/>
    <mergeCell ref="K7:K9"/>
    <mergeCell ref="L7:L9"/>
    <mergeCell ref="B1:I1"/>
    <mergeCell ref="A7:B7"/>
    <mergeCell ref="A8:A9"/>
    <mergeCell ref="B8:B9"/>
    <mergeCell ref="C7:C9"/>
    <mergeCell ref="D7:D9"/>
    <mergeCell ref="E7:E9"/>
    <mergeCell ref="F7:F9"/>
    <mergeCell ref="G7:G9"/>
    <mergeCell ref="H7:H9"/>
  </mergeCells>
  <printOptions gridLines="1"/>
  <pageMargins left="1.14" right="0.24" top="0.2" bottom="0.39" header="0" footer="0"/>
  <pageSetup orientation="landscape" paperSize="5" scale="60"/>
  <headerFooter alignWithMargins="0">
    <oddFooter>&amp;CPágina &amp;P&amp;RGASTOS JUNIO 30-2017 MAÑANA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CEPG</dc:creator>
  <cp:keywords/>
  <dc:description/>
  <cp:lastModifiedBy>Imety</cp:lastModifiedBy>
  <cp:lastPrinted>2019-04-16T17:04:29Z</cp:lastPrinted>
  <dcterms:created xsi:type="dcterms:W3CDTF">2015-01-23T15:10:00Z</dcterms:created>
  <dcterms:modified xsi:type="dcterms:W3CDTF">2019-04-16T17:06:29Z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1033-10.2.0.5838</vt:lpwstr>
  </property>
</Properties>
</file>